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60" windowWidth="18720" windowHeight="6945"/>
  </bookViews>
  <sheets>
    <sheet name="About" sheetId="1" r:id="rId1"/>
    <sheet name="IESS_Psng_ROAD_RAIL_AIR" sheetId="14" r:id="rId2"/>
    <sheet name="IESS_Frgt" sheetId="15" r:id="rId3"/>
    <sheet name="BAADTbVT-passengers" sheetId="6" r:id="rId4"/>
    <sheet name="BAADTbVT-freight" sheetId="12" r:id="rId5"/>
  </sheets>
  <externalReferences>
    <externalReference r:id="rId6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 concurrentCalc="0"/>
</workbook>
</file>

<file path=xl/calcChain.xml><?xml version="1.0" encoding="utf-8"?>
<calcChain xmlns="http://schemas.openxmlformats.org/spreadsheetml/2006/main">
  <c r="B7" i="12" l="1"/>
  <c r="J26" i="14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C5" i="12"/>
  <c r="C6" i="12"/>
  <c r="G7" i="12"/>
  <c r="F4" i="12"/>
  <c r="G3" i="12"/>
  <c r="D2" i="12"/>
  <c r="G3" i="6"/>
  <c r="K3" i="6"/>
  <c r="O3" i="6"/>
  <c r="S3" i="6"/>
  <c r="W3" i="6"/>
  <c r="AA3" i="6"/>
  <c r="AE3" i="6"/>
  <c r="AI3" i="6"/>
  <c r="L17" i="14"/>
  <c r="B5" i="6"/>
  <c r="E5" i="6"/>
  <c r="I5" i="6"/>
  <c r="M5" i="6"/>
  <c r="Q5" i="6"/>
  <c r="U5" i="6"/>
  <c r="Y5" i="6"/>
  <c r="AC5" i="6"/>
  <c r="AG5" i="6"/>
  <c r="D6" i="6"/>
  <c r="H6" i="6"/>
  <c r="L6" i="6"/>
  <c r="P6" i="6"/>
  <c r="T6" i="6"/>
  <c r="X6" i="6"/>
  <c r="AB6" i="6"/>
  <c r="AF6" i="6"/>
  <c r="AJ6" i="6"/>
  <c r="G7" i="6"/>
  <c r="K7" i="6"/>
  <c r="O7" i="6"/>
  <c r="S7" i="6"/>
  <c r="W7" i="6"/>
  <c r="AA7" i="6"/>
  <c r="AE7" i="6"/>
  <c r="AI7" i="6"/>
  <c r="C5" i="6"/>
  <c r="E2" i="6"/>
  <c r="I2" i="6"/>
  <c r="M2" i="6"/>
  <c r="Q2" i="6"/>
  <c r="U2" i="6"/>
  <c r="Y2" i="6"/>
  <c r="AC2" i="6"/>
  <c r="AG2" i="6"/>
  <c r="C2" i="6"/>
  <c r="B7" i="6"/>
  <c r="D7" i="6"/>
  <c r="B6" i="6"/>
  <c r="E6" i="6"/>
  <c r="F5" i="6"/>
  <c r="G4" i="6"/>
  <c r="B3" i="6"/>
  <c r="D3" i="6"/>
  <c r="B2" i="6"/>
  <c r="F2" i="6"/>
  <c r="Z7" i="12"/>
  <c r="J7" i="12"/>
  <c r="AG4" i="12"/>
  <c r="Q4" i="12"/>
  <c r="AH3" i="12"/>
  <c r="R3" i="12"/>
  <c r="C4" i="12"/>
  <c r="V7" i="12"/>
  <c r="F7" i="12"/>
  <c r="AC4" i="12"/>
  <c r="M4" i="12"/>
  <c r="AD3" i="12"/>
  <c r="N3" i="12"/>
  <c r="AH7" i="12"/>
  <c r="R7" i="12"/>
  <c r="Y4" i="12"/>
  <c r="I4" i="12"/>
  <c r="Z3" i="12"/>
  <c r="J3" i="12"/>
  <c r="AD7" i="12"/>
  <c r="N7" i="12"/>
  <c r="U4" i="12"/>
  <c r="E4" i="12"/>
  <c r="V3" i="12"/>
  <c r="F3" i="12"/>
  <c r="AE2" i="12"/>
  <c r="S2" i="12"/>
  <c r="G2" i="12"/>
  <c r="C7" i="12"/>
  <c r="C3" i="12"/>
  <c r="AG7" i="12"/>
  <c r="AC7" i="12"/>
  <c r="Y7" i="12"/>
  <c r="U7" i="12"/>
  <c r="Q7" i="12"/>
  <c r="M7" i="12"/>
  <c r="I7" i="12"/>
  <c r="E7" i="12"/>
  <c r="AJ4" i="12"/>
  <c r="AF4" i="12"/>
  <c r="AB4" i="12"/>
  <c r="X4" i="12"/>
  <c r="T4" i="12"/>
  <c r="P4" i="12"/>
  <c r="L4" i="12"/>
  <c r="H4" i="12"/>
  <c r="D4" i="12"/>
  <c r="AG3" i="12"/>
  <c r="AC3" i="12"/>
  <c r="Y3" i="12"/>
  <c r="U3" i="12"/>
  <c r="Q3" i="12"/>
  <c r="M3" i="12"/>
  <c r="I3" i="12"/>
  <c r="E3" i="12"/>
  <c r="AH2" i="12"/>
  <c r="AD2" i="12"/>
  <c r="Z2" i="12"/>
  <c r="V2" i="12"/>
  <c r="R2" i="12"/>
  <c r="N2" i="12"/>
  <c r="J2" i="12"/>
  <c r="F2" i="12"/>
  <c r="C2" i="12"/>
  <c r="AA2" i="12"/>
  <c r="W2" i="12"/>
  <c r="K2" i="12"/>
  <c r="AJ7" i="12"/>
  <c r="AF7" i="12"/>
  <c r="AB7" i="12"/>
  <c r="X7" i="12"/>
  <c r="T7" i="12"/>
  <c r="P7" i="12"/>
  <c r="L7" i="12"/>
  <c r="H7" i="12"/>
  <c r="D7" i="12"/>
  <c r="AI4" i="12"/>
  <c r="AE4" i="12"/>
  <c r="AA4" i="12"/>
  <c r="W4" i="12"/>
  <c r="S4" i="12"/>
  <c r="O4" i="12"/>
  <c r="K4" i="12"/>
  <c r="G4" i="12"/>
  <c r="AJ3" i="12"/>
  <c r="AF3" i="12"/>
  <c r="AB3" i="12"/>
  <c r="X3" i="12"/>
  <c r="T3" i="12"/>
  <c r="P3" i="12"/>
  <c r="L3" i="12"/>
  <c r="H3" i="12"/>
  <c r="D3" i="12"/>
  <c r="AG2" i="12"/>
  <c r="AC2" i="12"/>
  <c r="Y2" i="12"/>
  <c r="U2" i="12"/>
  <c r="Q2" i="12"/>
  <c r="M2" i="12"/>
  <c r="I2" i="12"/>
  <c r="E2" i="12"/>
  <c r="AI2" i="12"/>
  <c r="O2" i="12"/>
  <c r="AI7" i="12"/>
  <c r="AE7" i="12"/>
  <c r="AA7" i="12"/>
  <c r="W7" i="12"/>
  <c r="S7" i="12"/>
  <c r="O7" i="12"/>
  <c r="K7" i="12"/>
  <c r="AH4" i="12"/>
  <c r="AD4" i="12"/>
  <c r="Z4" i="12"/>
  <c r="V4" i="12"/>
  <c r="R4" i="12"/>
  <c r="N4" i="12"/>
  <c r="J4" i="12"/>
  <c r="AI3" i="12"/>
  <c r="AE3" i="12"/>
  <c r="AA3" i="12"/>
  <c r="W3" i="12"/>
  <c r="S3" i="12"/>
  <c r="O3" i="12"/>
  <c r="K3" i="12"/>
  <c r="AJ2" i="12"/>
  <c r="AF2" i="12"/>
  <c r="AB2" i="12"/>
  <c r="X2" i="12"/>
  <c r="T2" i="12"/>
  <c r="P2" i="12"/>
  <c r="L2" i="12"/>
  <c r="H2" i="12"/>
  <c r="AJ2" i="6"/>
  <c r="AF2" i="6"/>
  <c r="AB2" i="6"/>
  <c r="X2" i="6"/>
  <c r="T2" i="6"/>
  <c r="P2" i="6"/>
  <c r="L2" i="6"/>
  <c r="H2" i="6"/>
  <c r="D2" i="6"/>
  <c r="C6" i="6"/>
  <c r="AH7" i="6"/>
  <c r="AD7" i="6"/>
  <c r="Z7" i="6"/>
  <c r="V7" i="6"/>
  <c r="R7" i="6"/>
  <c r="N7" i="6"/>
  <c r="J7" i="6"/>
  <c r="F7" i="6"/>
  <c r="AI6" i="6"/>
  <c r="AE6" i="6"/>
  <c r="AA6" i="6"/>
  <c r="W6" i="6"/>
  <c r="S6" i="6"/>
  <c r="O6" i="6"/>
  <c r="K6" i="6"/>
  <c r="G6" i="6"/>
  <c r="AJ5" i="6"/>
  <c r="AF5" i="6"/>
  <c r="AB5" i="6"/>
  <c r="X5" i="6"/>
  <c r="T5" i="6"/>
  <c r="P5" i="6"/>
  <c r="L5" i="6"/>
  <c r="H5" i="6"/>
  <c r="D5" i="6"/>
  <c r="AG4" i="6"/>
  <c r="AC4" i="6"/>
  <c r="Y4" i="6"/>
  <c r="U4" i="6"/>
  <c r="Q4" i="6"/>
  <c r="M4" i="6"/>
  <c r="I4" i="6"/>
  <c r="E4" i="6"/>
  <c r="AH3" i="6"/>
  <c r="AD3" i="6"/>
  <c r="Z3" i="6"/>
  <c r="V3" i="6"/>
  <c r="R3" i="6"/>
  <c r="N3" i="6"/>
  <c r="J3" i="6"/>
  <c r="F3" i="6"/>
  <c r="AH4" i="6"/>
  <c r="V4" i="6"/>
  <c r="N4" i="6"/>
  <c r="F4" i="6"/>
  <c r="AI2" i="6"/>
  <c r="AE2" i="6"/>
  <c r="AA2" i="6"/>
  <c r="W2" i="6"/>
  <c r="S2" i="6"/>
  <c r="O2" i="6"/>
  <c r="K2" i="6"/>
  <c r="G2" i="6"/>
  <c r="C3" i="6"/>
  <c r="C7" i="6"/>
  <c r="AG7" i="6"/>
  <c r="AC7" i="6"/>
  <c r="Y7" i="6"/>
  <c r="U7" i="6"/>
  <c r="Q7" i="6"/>
  <c r="M7" i="6"/>
  <c r="I7" i="6"/>
  <c r="E7" i="6"/>
  <c r="AH6" i="6"/>
  <c r="AD6" i="6"/>
  <c r="Z6" i="6"/>
  <c r="V6" i="6"/>
  <c r="R6" i="6"/>
  <c r="N6" i="6"/>
  <c r="J6" i="6"/>
  <c r="F6" i="6"/>
  <c r="AI5" i="6"/>
  <c r="AE5" i="6"/>
  <c r="AA5" i="6"/>
  <c r="W5" i="6"/>
  <c r="S5" i="6"/>
  <c r="O5" i="6"/>
  <c r="K5" i="6"/>
  <c r="G5" i="6"/>
  <c r="AJ4" i="6"/>
  <c r="AF4" i="6"/>
  <c r="AB4" i="6"/>
  <c r="X4" i="6"/>
  <c r="T4" i="6"/>
  <c r="P4" i="6"/>
  <c r="L4" i="6"/>
  <c r="H4" i="6"/>
  <c r="D4" i="6"/>
  <c r="AG3" i="6"/>
  <c r="AC3" i="6"/>
  <c r="Y3" i="6"/>
  <c r="U3" i="6"/>
  <c r="Q3" i="6"/>
  <c r="M3" i="6"/>
  <c r="I3" i="6"/>
  <c r="E3" i="6"/>
  <c r="AD4" i="6"/>
  <c r="Z4" i="6"/>
  <c r="R4" i="6"/>
  <c r="J4" i="6"/>
  <c r="AH2" i="6"/>
  <c r="AD2" i="6"/>
  <c r="Z2" i="6"/>
  <c r="V2" i="6"/>
  <c r="R2" i="6"/>
  <c r="N2" i="6"/>
  <c r="J2" i="6"/>
  <c r="C4" i="6"/>
  <c r="AJ7" i="6"/>
  <c r="AF7" i="6"/>
  <c r="AB7" i="6"/>
  <c r="X7" i="6"/>
  <c r="T7" i="6"/>
  <c r="P7" i="6"/>
  <c r="L7" i="6"/>
  <c r="H7" i="6"/>
  <c r="AG6" i="6"/>
  <c r="AC6" i="6"/>
  <c r="Y6" i="6"/>
  <c r="U6" i="6"/>
  <c r="Q6" i="6"/>
  <c r="M6" i="6"/>
  <c r="I6" i="6"/>
  <c r="AH5" i="6"/>
  <c r="AD5" i="6"/>
  <c r="Z5" i="6"/>
  <c r="V5" i="6"/>
  <c r="R5" i="6"/>
  <c r="N5" i="6"/>
  <c r="J5" i="6"/>
  <c r="AI4" i="6"/>
  <c r="AE4" i="6"/>
  <c r="AA4" i="6"/>
  <c r="W4" i="6"/>
  <c r="S4" i="6"/>
  <c r="O4" i="6"/>
  <c r="K4" i="6"/>
  <c r="AJ3" i="6"/>
  <c r="AF3" i="6"/>
  <c r="AB3" i="6"/>
  <c r="X3" i="6"/>
  <c r="T3" i="6"/>
  <c r="P3" i="6"/>
  <c r="L3" i="6"/>
  <c r="H3" i="6"/>
  <c r="J10" i="14"/>
  <c r="J23" i="14"/>
  <c r="J17" i="14"/>
  <c r="J14" i="14"/>
  <c r="J9" i="14"/>
  <c r="J5" i="14"/>
  <c r="J4" i="14"/>
  <c r="J11" i="14"/>
  <c r="L14" i="14"/>
  <c r="J6" i="14"/>
</calcChain>
</file>

<file path=xl/sharedStrings.xml><?xml version="1.0" encoding="utf-8"?>
<sst xmlns="http://schemas.openxmlformats.org/spreadsheetml/2006/main" count="127" uniqueCount="77">
  <si>
    <t>Source:</t>
  </si>
  <si>
    <t>Passenger LDVs</t>
  </si>
  <si>
    <t>http://morth.nic.in/showfile.asp?lid=3141</t>
  </si>
  <si>
    <t>Notes:</t>
  </si>
  <si>
    <t>Freight Rail</t>
  </si>
  <si>
    <t>Passenger Rail</t>
  </si>
  <si>
    <t>Vehicle Type</t>
  </si>
  <si>
    <t>LDVs</t>
  </si>
  <si>
    <t>HDVs</t>
  </si>
  <si>
    <t>aircraft</t>
  </si>
  <si>
    <t>rail</t>
  </si>
  <si>
    <t>ships</t>
  </si>
  <si>
    <t>motorbikes</t>
  </si>
  <si>
    <t>Fixed assumption: UTILIZATION AND OCCUPANCIES</t>
  </si>
  <si>
    <t>Average annual utilization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</si>
  <si>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</si>
  <si>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</si>
  <si>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</si>
  <si>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</si>
  <si>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</si>
  <si>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</si>
  <si>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</si>
  <si>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</si>
  <si>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</si>
  <si>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</si>
  <si>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</si>
  <si>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</si>
  <si>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</si>
  <si>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</si>
  <si>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</si>
  <si>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</si>
  <si>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</si>
  <si>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</si>
  <si>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</si>
  <si>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</si>
  <si>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Car</t>
  </si>
  <si>
    <t>Car and Taxi Average</t>
  </si>
  <si>
    <t>Passenger HDVs</t>
  </si>
  <si>
    <t>Bus</t>
  </si>
  <si>
    <t>Passenger Aircraft</t>
  </si>
  <si>
    <t>Air Average</t>
  </si>
  <si>
    <t>Rail Average</t>
  </si>
  <si>
    <t>Passenger Motorbikes</t>
  </si>
  <si>
    <t>Taxi</t>
  </si>
  <si>
    <t>HCV</t>
  </si>
  <si>
    <t>LCV</t>
  </si>
  <si>
    <t>Ministry of Road Transport and Highways</t>
  </si>
  <si>
    <t>Road transport Year Book 2015-2016</t>
  </si>
  <si>
    <t>Page 34, Annex 2.2</t>
  </si>
  <si>
    <t>Taxi vs. non-taxi Psgr LDV breakdown</t>
  </si>
  <si>
    <t>km/yr</t>
  </si>
  <si>
    <t>Vehicle count (2016)</t>
  </si>
  <si>
    <t>Omni-Bus</t>
  </si>
  <si>
    <t>Bus and Omni-Bus Avg</t>
  </si>
  <si>
    <t>psgr-km/yr</t>
  </si>
  <si>
    <t>Psgr airc loading</t>
  </si>
  <si>
    <t>Aircraft loading</t>
  </si>
  <si>
    <t>See variable AVLo</t>
  </si>
  <si>
    <t>Psgr rail loading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</si>
  <si>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</si>
  <si>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</si>
  <si>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</si>
  <si>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</si>
  <si>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</si>
  <si>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Freight Average Annual Distance Traveled</t>
  </si>
  <si>
    <t>Passenger Average Annual Distance Traveled</t>
  </si>
  <si>
    <t>Passenger Ships</t>
  </si>
  <si>
    <t>Using Canada data</t>
  </si>
  <si>
    <t>See Canada model, variable AADtbV</t>
  </si>
  <si>
    <t>See U.S. model, variable AADTbVT</t>
  </si>
  <si>
    <t>Final calculations have been converted to miles</t>
  </si>
  <si>
    <t>Passenger and Freight Ships</t>
  </si>
  <si>
    <t>too high</t>
  </si>
  <si>
    <t>too low after loading adj</t>
  </si>
  <si>
    <t>Freight Motorbikes</t>
  </si>
  <si>
    <t>Calibration results</t>
  </si>
  <si>
    <t>BAADTbVT BAU Average Annual Dist Traveled by Vehicle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</si>
</sst>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_ * #,##0.00_ ;_ * \-#,##0.00_ ;_ * &quot;-&quot;??_ ;_ @_ 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#,##0.0_);\(#,##0.0\);&quot;-&quot;;@"/>
    <numFmt numFmtId="172" formatCode="#,##0.0_);\(#,##0.0\);&quot;-&quot;_);@"/>
    <numFmt numFmtId="173" formatCode="#,##0_);\(#,##0\);&quot;-&quot;_);@"/>
    <numFmt numFmtId="174" formatCode="0%;\ \(0%\);\ \-"/>
    <numFmt numFmtId="175" formatCode="&quot;$&quot;#,##0\ ;\(&quot;$&quot;#,##0\)"/>
    <numFmt numFmtId="176" formatCode="0.00_)"/>
    <numFmt numFmtId="177" formatCode="mm/dd/yy"/>
    <numFmt numFmtId="178" formatCode="0.0_ ;\-0.0\ "/>
  </numFmts>
  <fonts count="1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2"/>
      <color theme="1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sz val="18"/>
      <color theme="1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1"/>
      <scheme val="minor"/>
    </font>
  </fonts>
  <fills count="6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6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7" applyNumberFormat="0" applyFill="0">
      <alignment horizontal="right"/>
    </xf>
    <xf numFmtId="165" fontId="15" fillId="0" borderId="7" applyNumberFormat="0" applyFill="0">
      <alignment horizontal="right"/>
    </xf>
    <xf numFmtId="166" fontId="16" fillId="0" borderId="7">
      <alignment horizontal="right" vertical="center"/>
    </xf>
    <xf numFmtId="49" fontId="17" fillId="0" borderId="7">
      <alignment horizontal="left" vertical="center"/>
    </xf>
    <xf numFmtId="165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5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4" fontId="46" fillId="0" borderId="0" applyFont="0" applyFill="0" applyBorder="0" applyAlignment="0" applyProtection="0"/>
    <xf numFmtId="172" fontId="42" fillId="0" borderId="0" applyFont="0" applyFill="0" applyBorder="0" applyAlignment="0" applyProtection="0"/>
    <xf numFmtId="0" fontId="48" fillId="32" borderId="23" applyNumberFormat="0" applyAlignment="0" applyProtection="0"/>
    <xf numFmtId="171" fontId="49" fillId="0" borderId="0" applyNumberFormat="0" applyFill="0" applyBorder="0" applyAlignment="0" applyProtection="0"/>
    <xf numFmtId="0" fontId="45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4" fontId="46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4" fillId="56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" fillId="36" borderId="0" applyNumberFormat="0" applyBorder="0" applyAlignment="0" applyProtection="0"/>
    <xf numFmtId="0" fontId="53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0" fontId="4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29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0" borderId="0"/>
    <xf numFmtId="0" fontId="4" fillId="56" borderId="0" applyNumberFormat="0" applyBorder="0" applyAlignment="0" applyProtection="0"/>
    <xf numFmtId="0" fontId="57" fillId="55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20" applyNumberFormat="0" applyFill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61" fillId="0" borderId="0" applyNumberFormat="0" applyFill="0" applyBorder="0" applyAlignment="0" applyProtection="0"/>
    <xf numFmtId="0" fontId="62" fillId="30" borderId="0" applyNumberFormat="0" applyBorder="0" applyAlignment="0" applyProtection="0"/>
    <xf numFmtId="0" fontId="63" fillId="31" borderId="0" applyNumberFormat="0" applyBorder="0" applyAlignment="0" applyProtection="0"/>
    <xf numFmtId="0" fontId="64" fillId="33" borderId="24" applyNumberFormat="0" applyAlignment="0" applyProtection="0"/>
    <xf numFmtId="0" fontId="65" fillId="33" borderId="23" applyNumberFormat="0" applyAlignment="0" applyProtection="0"/>
    <xf numFmtId="0" fontId="66" fillId="0" borderId="25" applyNumberFormat="0" applyFill="0" applyAlignment="0" applyProtection="0"/>
    <xf numFmtId="0" fontId="67" fillId="34" borderId="26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7" applyNumberFormat="0" applyFill="0" applyAlignment="0" applyProtection="0"/>
    <xf numFmtId="0" fontId="57" fillId="35" borderId="0" applyNumberFormat="0" applyBorder="0" applyAlignment="0" applyProtection="0"/>
    <xf numFmtId="0" fontId="4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7" fillId="54" borderId="0" applyNumberFormat="0" applyBorder="0" applyAlignment="0" applyProtection="0"/>
    <xf numFmtId="0" fontId="4" fillId="57" borderId="0" applyNumberFormat="0" applyBorder="0" applyAlignment="0" applyProtection="0"/>
    <xf numFmtId="0" fontId="57" fillId="58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6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172" fontId="4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" fillId="56" borderId="0" applyNumberFormat="0" applyBorder="0" applyAlignment="0" applyProtection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70" fillId="0" borderId="40" applyFill="0">
      <alignment vertical="center"/>
      <protection locked="0"/>
    </xf>
    <xf numFmtId="4" fontId="70" fillId="0" borderId="40" applyFill="0">
      <alignment vertical="center"/>
      <protection locked="0"/>
    </xf>
    <xf numFmtId="0" fontId="71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72" fillId="0" borderId="1">
      <alignment horizontal="right" wrapText="1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4" fillId="0" borderId="0" applyNumberFormat="0" applyAlignment="0">
      <alignment horizontal="left"/>
    </xf>
    <xf numFmtId="175" fontId="73" fillId="0" borderId="0" applyFont="0" applyFill="0" applyBorder="0" applyAlignment="0" applyProtection="0"/>
    <xf numFmtId="3" fontId="75" fillId="0" borderId="0">
      <alignment horizontal="right"/>
    </xf>
    <xf numFmtId="0" fontId="75" fillId="0" borderId="0">
      <alignment horizontal="left"/>
    </xf>
    <xf numFmtId="0" fontId="73" fillId="0" borderId="0" applyFont="0" applyFill="0" applyBorder="0" applyAlignment="0" applyProtection="0"/>
    <xf numFmtId="0" fontId="76" fillId="0" borderId="0" applyNumberFormat="0" applyAlignment="0">
      <alignment horizontal="left"/>
    </xf>
    <xf numFmtId="4" fontId="77" fillId="0" borderId="0" applyFill="0" applyBorder="0">
      <protection locked="0"/>
    </xf>
    <xf numFmtId="2" fontId="73" fillId="0" borderId="0" applyFont="0" applyFill="0" applyBorder="0" applyAlignment="0" applyProtection="0"/>
    <xf numFmtId="0" fontId="78" fillId="0" borderId="0">
      <alignment wrapText="1"/>
    </xf>
    <xf numFmtId="38" fontId="79" fillId="63" borderId="0" applyNumberFormat="0" applyBorder="0" applyAlignment="0" applyProtection="0"/>
    <xf numFmtId="0" fontId="80" fillId="0" borderId="38" applyNumberFormat="0" applyAlignment="0" applyProtection="0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9" fillId="64" borderId="39" applyNumberFormat="0" applyBorder="0" applyAlignment="0" applyProtection="0"/>
    <xf numFmtId="10" fontId="79" fillId="64" borderId="39" applyNumberFormat="0" applyBorder="0" applyAlignment="0" applyProtection="0"/>
    <xf numFmtId="10" fontId="79" fillId="64" borderId="39" applyNumberFormat="0" applyBorder="0" applyAlignment="0" applyProtection="0"/>
    <xf numFmtId="176" fontId="81" fillId="0" borderId="2" applyNumberFormat="0" applyFill="0" applyBorder="0">
      <alignment horizontal="left" vertical="center"/>
    </xf>
    <xf numFmtId="176" fontId="26" fillId="0" borderId="0"/>
    <xf numFmtId="164" fontId="82" fillId="0" borderId="37">
      <alignment horizontal="right"/>
    </xf>
    <xf numFmtId="0" fontId="31" fillId="25" borderId="0" applyNumberFormat="0" applyBorder="0" applyAlignment="0" applyProtection="0"/>
    <xf numFmtId="37" fontId="83" fillId="0" borderId="0"/>
    <xf numFmtId="41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4" fillId="0" borderId="0"/>
    <xf numFmtId="0" fontId="85" fillId="0" borderId="0"/>
    <xf numFmtId="0" fontId="86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41"/>
    <xf numFmtId="0" fontId="14" fillId="0" borderId="41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4" fillId="0" borderId="0" applyNumberFormat="0" applyFill="0" applyBorder="0" applyAlignment="0" applyProtection="0">
      <alignment horizontal="left"/>
    </xf>
    <xf numFmtId="0" fontId="75" fillId="0" borderId="0" applyBorder="0">
      <alignment horizontal="left" vertical="center" wrapText="1"/>
    </xf>
    <xf numFmtId="0" fontId="87" fillId="0" borderId="0" applyBorder="0">
      <alignment horizontal="left" vertical="center" wrapText="1"/>
    </xf>
    <xf numFmtId="0" fontId="88" fillId="0" borderId="0" applyBorder="0">
      <alignment horizontal="left" vertical="center" wrapText="1"/>
    </xf>
    <xf numFmtId="0" fontId="14" fillId="0" borderId="0"/>
    <xf numFmtId="0" fontId="78" fillId="0" borderId="0">
      <alignment vertical="top"/>
    </xf>
    <xf numFmtId="0" fontId="78" fillId="0" borderId="0"/>
    <xf numFmtId="0" fontId="89" fillId="0" borderId="0"/>
    <xf numFmtId="0" fontId="89" fillId="0" borderId="0">
      <alignment vertical="top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0">
      <alignment horizontal="center" vertical="center"/>
    </xf>
    <xf numFmtId="0" fontId="91" fillId="65" borderId="0" applyNumberFormat="0" applyFill="0">
      <alignment horizontal="left" vertical="center"/>
    </xf>
    <xf numFmtId="40" fontId="92" fillId="0" borderId="0" applyBorder="0">
      <alignment horizontal="right"/>
    </xf>
    <xf numFmtId="0" fontId="14" fillId="0" borderId="0"/>
    <xf numFmtId="0" fontId="14" fillId="0" borderId="0"/>
    <xf numFmtId="0" fontId="93" fillId="0" borderId="0"/>
    <xf numFmtId="0" fontId="94" fillId="0" borderId="0"/>
    <xf numFmtId="0" fontId="93" fillId="0" borderId="0"/>
    <xf numFmtId="0" fontId="95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6" borderId="0" applyNumberFormat="0" applyBorder="0" applyAlignment="0" applyProtection="0"/>
    <xf numFmtId="169" fontId="42" fillId="0" borderId="0" applyFont="0" applyFill="0" applyBorder="0" applyAlignment="0" applyProtection="0"/>
    <xf numFmtId="0" fontId="5" fillId="0" borderId="0"/>
    <xf numFmtId="0" fontId="4" fillId="56" borderId="0" applyNumberFormat="0" applyBorder="0" applyAlignment="0" applyProtection="0"/>
    <xf numFmtId="0" fontId="42" fillId="0" borderId="0"/>
    <xf numFmtId="0" fontId="5" fillId="0" borderId="0"/>
    <xf numFmtId="172" fontId="42" fillId="0" borderId="0" applyFont="0" applyFill="0" applyBorder="0" applyAlignment="0" applyProtection="0"/>
    <xf numFmtId="174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4" fillId="0" borderId="0" applyFont="0" applyFill="0" applyBorder="0" applyAlignment="0" applyProtection="0"/>
    <xf numFmtId="0" fontId="48" fillId="32" borderId="23" applyNumberFormat="0" applyAlignment="0" applyProtection="0"/>
    <xf numFmtId="174" fontId="46" fillId="0" borderId="0" applyFont="0" applyFill="0" applyBorder="0" applyAlignment="0" applyProtection="0"/>
    <xf numFmtId="0" fontId="42" fillId="0" borderId="0"/>
    <xf numFmtId="0" fontId="5" fillId="0" borderId="0"/>
    <xf numFmtId="0" fontId="5" fillId="56" borderId="0" applyNumberFormat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96" fillId="66" borderId="0"/>
    <xf numFmtId="164" fontId="97" fillId="59" borderId="0">
      <alignment horizontal="left"/>
    </xf>
    <xf numFmtId="1" fontId="97" fillId="59" borderId="29">
      <alignment horizontal="left"/>
    </xf>
    <xf numFmtId="178" fontId="50" fillId="59" borderId="0" applyBorder="0" applyProtection="0">
      <alignment horizontal="left"/>
    </xf>
    <xf numFmtId="9" fontId="5" fillId="0" borderId="0" applyFont="0" applyFill="0" applyBorder="0" applyAlignment="0" applyProtection="0"/>
    <xf numFmtId="164" fontId="97" fillId="59" borderId="1">
      <alignment horizontal="left"/>
    </xf>
    <xf numFmtId="9" fontId="97" fillId="59" borderId="0">
      <alignment horizontal="left"/>
    </xf>
    <xf numFmtId="0" fontId="5" fillId="0" borderId="0"/>
    <xf numFmtId="167" fontId="5" fillId="0" borderId="0" applyFont="0" applyFill="0" applyBorder="0" applyAlignment="0" applyProtection="0"/>
    <xf numFmtId="0" fontId="5" fillId="5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7" fillId="59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7" fillId="59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2" fillId="0" borderId="42">
      <alignment horizontal="right" wrapText="1"/>
    </xf>
    <xf numFmtId="164" fontId="97" fillId="59" borderId="42">
      <alignment horizontal="left"/>
    </xf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2" fillId="0" borderId="0" xfId="1" applyAlignment="1">
      <alignment horizontal="left"/>
    </xf>
    <xf numFmtId="0" fontId="0" fillId="2" borderId="0" xfId="0" applyFill="1"/>
    <xf numFmtId="173" fontId="0" fillId="0" borderId="0" xfId="0" applyNumberFormat="1"/>
    <xf numFmtId="0" fontId="44" fillId="60" borderId="30" xfId="154" applyFont="1" applyFill="1" applyBorder="1" applyAlignment="1">
      <alignment vertical="center"/>
    </xf>
    <xf numFmtId="0" fontId="42" fillId="60" borderId="31" xfId="154" applyNumberFormat="1" applyFill="1" applyBorder="1" applyAlignment="1">
      <alignment vertical="center"/>
    </xf>
    <xf numFmtId="0" fontId="42" fillId="60" borderId="31" xfId="154" applyFill="1" applyBorder="1" applyAlignment="1">
      <alignment vertical="center"/>
    </xf>
    <xf numFmtId="0" fontId="42" fillId="60" borderId="0" xfId="154" applyNumberFormat="1" applyFill="1" applyBorder="1" applyAlignment="1">
      <alignment vertical="center"/>
    </xf>
    <xf numFmtId="0" fontId="42" fillId="60" borderId="0" xfId="154" applyFill="1" applyBorder="1" applyAlignment="1">
      <alignment vertical="center"/>
    </xf>
    <xf numFmtId="0" fontId="42" fillId="60" borderId="0" xfId="154" applyFill="1" applyBorder="1"/>
    <xf numFmtId="0" fontId="45" fillId="60" borderId="0" xfId="154" applyFont="1" applyFill="1" applyBorder="1"/>
    <xf numFmtId="0" fontId="42" fillId="60" borderId="0" xfId="154" applyFill="1" applyBorder="1" applyAlignment="1">
      <alignment horizontal="right"/>
    </xf>
    <xf numFmtId="0" fontId="44" fillId="60" borderId="32" xfId="154" applyNumberFormat="1" applyFont="1" applyFill="1" applyBorder="1" applyAlignment="1">
      <alignment horizontal="right" vertical="center"/>
    </xf>
    <xf numFmtId="0" fontId="42" fillId="61" borderId="35" xfId="154" applyFill="1" applyBorder="1" applyAlignment="1">
      <alignment vertical="center"/>
    </xf>
    <xf numFmtId="0" fontId="43" fillId="61" borderId="36" xfId="154" applyFont="1" applyFill="1" applyBorder="1" applyAlignment="1">
      <alignment horizontal="left" vertical="center" indent="1"/>
    </xf>
    <xf numFmtId="9" fontId="42" fillId="60" borderId="0" xfId="154" applyNumberFormat="1" applyFill="1" applyBorder="1" applyAlignment="1">
      <alignment vertical="center"/>
    </xf>
    <xf numFmtId="0" fontId="51" fillId="62" borderId="0" xfId="154" applyFont="1" applyFill="1" applyAlignment="1">
      <alignment vertical="center"/>
    </xf>
    <xf numFmtId="0" fontId="49" fillId="60" borderId="0" xfId="158" applyNumberFormat="1" applyFill="1"/>
    <xf numFmtId="0" fontId="49" fillId="62" borderId="0" xfId="158" applyNumberFormat="1" applyFill="1"/>
    <xf numFmtId="173" fontId="47" fillId="60" borderId="34" xfId="657" applyNumberFormat="1" applyFont="1" applyFill="1" applyBorder="1" applyAlignment="1">
      <alignment horizontal="right" vertical="center"/>
    </xf>
    <xf numFmtId="173" fontId="47" fillId="60" borderId="33" xfId="657" applyNumberFormat="1" applyFont="1" applyFill="1" applyBorder="1" applyAlignment="1">
      <alignment vertical="center"/>
    </xf>
    <xf numFmtId="173" fontId="47" fillId="60" borderId="33" xfId="155" applyNumberFormat="1" applyFont="1" applyFill="1" applyBorder="1" applyAlignment="1">
      <alignment vertical="center"/>
    </xf>
    <xf numFmtId="173" fontId="47" fillId="60" borderId="33" xfId="657" applyNumberFormat="1" applyFont="1" applyFill="1" applyBorder="1" applyAlignment="1">
      <alignment horizontal="right" vertical="center"/>
    </xf>
    <xf numFmtId="0" fontId="42" fillId="60" borderId="0" xfId="660" applyFill="1" applyBorder="1"/>
    <xf numFmtId="0" fontId="44" fillId="60" borderId="32" xfId="660" applyNumberFormat="1" applyFont="1" applyFill="1" applyBorder="1" applyAlignment="1">
      <alignment horizontal="right" vertical="center"/>
    </xf>
    <xf numFmtId="0" fontId="42" fillId="60" borderId="42" xfId="660" applyFill="1" applyBorder="1"/>
    <xf numFmtId="0" fontId="42" fillId="60" borderId="0" xfId="660" applyFill="1"/>
    <xf numFmtId="0" fontId="42" fillId="60" borderId="0" xfId="660" applyFill="1" applyAlignment="1">
      <alignment horizontal="left" indent="1"/>
    </xf>
    <xf numFmtId="0" fontId="42" fillId="60" borderId="29" xfId="660" applyFill="1" applyBorder="1"/>
    <xf numFmtId="0" fontId="42" fillId="60" borderId="42" xfId="660" applyFill="1" applyBorder="1" applyAlignment="1">
      <alignment horizontal="left" indent="1"/>
    </xf>
    <xf numFmtId="0" fontId="42" fillId="60" borderId="29" xfId="660" applyFill="1" applyBorder="1" applyAlignment="1">
      <alignment horizontal="left" indent="1"/>
    </xf>
    <xf numFmtId="3" fontId="42" fillId="60" borderId="0" xfId="660" applyNumberFormat="1" applyFill="1"/>
    <xf numFmtId="3" fontId="42" fillId="60" borderId="42" xfId="660" applyNumberFormat="1" applyFill="1" applyBorder="1"/>
    <xf numFmtId="173" fontId="0" fillId="0" borderId="0" xfId="0" applyNumberFormat="1" applyFill="1"/>
    <xf numFmtId="173" fontId="0" fillId="68" borderId="0" xfId="0" applyNumberFormat="1" applyFill="1"/>
    <xf numFmtId="0" fontId="0" fillId="2" borderId="0" xfId="0" applyFill="1" applyBorder="1"/>
    <xf numFmtId="1" fontId="0" fillId="67" borderId="0" xfId="0" applyNumberFormat="1" applyFill="1"/>
    <xf numFmtId="1" fontId="0" fillId="68" borderId="0" xfId="0" applyNumberFormat="1" applyFill="1"/>
    <xf numFmtId="0" fontId="98" fillId="0" borderId="0" xfId="0" applyFont="1"/>
    <xf numFmtId="0" fontId="0" fillId="0" borderId="0" xfId="0" applyFill="1"/>
    <xf numFmtId="0" fontId="44" fillId="0" borderId="0" xfId="154" applyFont="1" applyFill="1" applyBorder="1" applyAlignment="1">
      <alignment vertical="center"/>
    </xf>
    <xf numFmtId="0" fontId="42" fillId="28" borderId="0" xfId="660" applyFill="1"/>
    <xf numFmtId="0" fontId="99" fillId="28" borderId="0" xfId="0" applyFont="1" applyFill="1"/>
    <xf numFmtId="0" fontId="100" fillId="0" borderId="0" xfId="660" applyFont="1" applyFill="1" applyBorder="1"/>
  </cellXfs>
  <cellStyles count="764">
    <cellStyle name="20% - Accent1 2" xfId="4"/>
    <cellStyle name="20% - Accent1 2 2" xfId="319"/>
    <cellStyle name="20% - Accent1 3" xfId="477"/>
    <cellStyle name="20% - Accent1 4" xfId="481"/>
    <cellStyle name="20% - Accent1 5" xfId="495"/>
    <cellStyle name="20% - Accent2 2" xfId="5"/>
    <cellStyle name="20% - Accent2 2 2" xfId="483"/>
    <cellStyle name="20% - Accent2 3" xfId="497"/>
    <cellStyle name="20% - Accent2 4" xfId="458"/>
    <cellStyle name="20% - Accent3 2" xfId="6"/>
    <cellStyle name="20% - Accent3 2 2" xfId="485"/>
    <cellStyle name="20% - Accent3 3" xfId="499"/>
    <cellStyle name="20% - Accent3 4" xfId="462"/>
    <cellStyle name="20% - Accent4 2" xfId="7"/>
    <cellStyle name="20% - Accent4 2 2" xfId="487"/>
    <cellStyle name="20% - Accent4 3" xfId="501"/>
    <cellStyle name="20% - Accent4 4" xfId="466"/>
    <cellStyle name="20% - Accent5 2" xfId="8"/>
    <cellStyle name="20% - Accent5 2 2" xfId="489"/>
    <cellStyle name="20% - Accent5 3" xfId="503"/>
    <cellStyle name="20% - Accent5 4" xfId="470"/>
    <cellStyle name="20% - Accent6 10" xfId="674"/>
    <cellStyle name="20% - Accent6 2" xfId="9"/>
    <cellStyle name="20% - Accent6 2 2" xfId="209"/>
    <cellStyle name="20% - Accent6 3" xfId="435"/>
    <cellStyle name="20% - Accent6 3 2" xfId="640"/>
    <cellStyle name="20% - Accent6 4" xfId="438"/>
    <cellStyle name="20% - Accent6 4 2" xfId="509"/>
    <cellStyle name="20% - Accent6 5" xfId="478"/>
    <cellStyle name="20% - Accent6 6" xfId="491"/>
    <cellStyle name="20% - Accent6 7" xfId="505"/>
    <cellStyle name="20% - Accent6 8" xfId="643"/>
    <cellStyle name="20% - Accent6 9" xfId="662"/>
    <cellStyle name="20% - Colore 1" xfId="513"/>
    <cellStyle name="20% - Colore 2" xfId="514"/>
    <cellStyle name="20% - Colore 3" xfId="515"/>
    <cellStyle name="20% - Colore 4" xfId="516"/>
    <cellStyle name="20% - Colore 5" xfId="517"/>
    <cellStyle name="20% - Colore 6" xfId="518"/>
    <cellStyle name="40% - Accent1 2" xfId="10"/>
    <cellStyle name="40% - Accent1 2 2" xfId="482"/>
    <cellStyle name="40% - Accent1 3" xfId="496"/>
    <cellStyle name="40% - Accent1 4" xfId="455"/>
    <cellStyle name="40% - Accent2 2" xfId="11"/>
    <cellStyle name="40% - Accent2 2 2" xfId="484"/>
    <cellStyle name="40% - Accent2 3" xfId="498"/>
    <cellStyle name="40% - Accent2 4" xfId="459"/>
    <cellStyle name="40% - Accent3 2" xfId="12"/>
    <cellStyle name="40% - Accent3 2 2" xfId="486"/>
    <cellStyle name="40% - Accent3 3" xfId="500"/>
    <cellStyle name="40% - Accent3 4" xfId="463"/>
    <cellStyle name="40% - Accent4 2" xfId="13"/>
    <cellStyle name="40% - Accent4 2 2" xfId="488"/>
    <cellStyle name="40% - Accent4 3" xfId="502"/>
    <cellStyle name="40% - Accent4 4" xfId="467"/>
    <cellStyle name="40% - Accent5 2" xfId="14"/>
    <cellStyle name="40% - Accent5 2 2" xfId="490"/>
    <cellStyle name="40% - Accent5 3" xfId="504"/>
    <cellStyle name="40% - Accent5 4" xfId="471"/>
    <cellStyle name="40% - Accent6 2" xfId="15"/>
    <cellStyle name="40% - Accent6 2 2" xfId="492"/>
    <cellStyle name="40% - Accent6 3" xfId="506"/>
    <cellStyle name="40% - Accent6 4" xfId="473"/>
    <cellStyle name="40% - Colore 1" xfId="519"/>
    <cellStyle name="40% - Colore 2" xfId="520"/>
    <cellStyle name="40% - Colore 3" xfId="521"/>
    <cellStyle name="40% - Colore 4" xfId="522"/>
    <cellStyle name="40% - Colore 5" xfId="523"/>
    <cellStyle name="40% - Colore 6" xfId="524"/>
    <cellStyle name="60% - Accent1 2" xfId="16"/>
    <cellStyle name="60% - Accent1 3" xfId="456"/>
    <cellStyle name="60% - Accent2 2" xfId="17"/>
    <cellStyle name="60% - Accent2 3" xfId="460"/>
    <cellStyle name="60% - Accent3 2" xfId="18"/>
    <cellStyle name="60% - Accent3 3" xfId="464"/>
    <cellStyle name="60% - Accent4 2" xfId="19"/>
    <cellStyle name="60% - Accent4 3" xfId="468"/>
    <cellStyle name="60% - Accent5 2" xfId="20"/>
    <cellStyle name="60% - Accent5 3" xfId="472"/>
    <cellStyle name="60% - Accent6 2" xfId="21"/>
    <cellStyle name="60% - Accent6 3" xfId="474"/>
    <cellStyle name="60% - Colore 1" xfId="525"/>
    <cellStyle name="60% - Colore 2" xfId="526"/>
    <cellStyle name="60% - Colore 3" xfId="527"/>
    <cellStyle name="60% - Colore 4" xfId="528"/>
    <cellStyle name="60% - Colore 5" xfId="529"/>
    <cellStyle name="60% - Colore 6" xfId="530"/>
    <cellStyle name="A - a heading" xfId="665"/>
    <cellStyle name="A - bold" xfId="668"/>
    <cellStyle name="A - bottom border" xfId="670"/>
    <cellStyle name="A - bottom border 2" xfId="763"/>
    <cellStyle name="A - header" xfId="667"/>
    <cellStyle name="A - header 2" xfId="682"/>
    <cellStyle name="A - header 2 2" xfId="686"/>
    <cellStyle name="A - normal" xfId="666"/>
    <cellStyle name="A - percent" xfId="671"/>
    <cellStyle name="Accent1 2" xfId="22"/>
    <cellStyle name="Accent1 3" xfId="454"/>
    <cellStyle name="Accent2 2" xfId="23"/>
    <cellStyle name="Accent2 3" xfId="457"/>
    <cellStyle name="Accent3 2" xfId="24"/>
    <cellStyle name="Accent3 3" xfId="461"/>
    <cellStyle name="Accent4 2" xfId="25"/>
    <cellStyle name="Accent4 3" xfId="465"/>
    <cellStyle name="Accent5 2" xfId="26"/>
    <cellStyle name="Accent5 3" xfId="469"/>
    <cellStyle name="Accent6 2" xfId="27"/>
    <cellStyle name="Accent6 3" xfId="439"/>
    <cellStyle name="Bad 2" xfId="28"/>
    <cellStyle name="Bad 3" xfId="445"/>
    <cellStyle name="Best" xfId="531"/>
    <cellStyle name="Body: normal cell" xfId="29"/>
    <cellStyle name="Body: normal cell 2" xfId="30"/>
    <cellStyle name="BORDERS" xfId="532"/>
    <cellStyle name="BORDERS 2" xfId="533"/>
    <cellStyle name="Calc Currency (0)" xfId="534"/>
    <cellStyle name="Calcolo" xfId="535"/>
    <cellStyle name="Calcolo 2" xfId="536"/>
    <cellStyle name="Calcolo 3" xfId="537"/>
    <cellStyle name="Calculation 2" xfId="31"/>
    <cellStyle name="Calculation 3" xfId="448"/>
    <cellStyle name="Cella collegata" xfId="538"/>
    <cellStyle name="Cella da controllare" xfId="539"/>
    <cellStyle name="Check Cell 2" xfId="32"/>
    <cellStyle name="Check Cell 3" xfId="450"/>
    <cellStyle name="Colore 1" xfId="540"/>
    <cellStyle name="Colore 2" xfId="541"/>
    <cellStyle name="Colore 3" xfId="542"/>
    <cellStyle name="Colore 4" xfId="543"/>
    <cellStyle name="Colore 5" xfId="544"/>
    <cellStyle name="Colore 6" xfId="545"/>
    <cellStyle name="Column - Style5" xfId="546"/>
    <cellStyle name="Column - Style6" xfId="547"/>
    <cellStyle name="Column heading" xfId="33"/>
    <cellStyle name="Column headings" xfId="548"/>
    <cellStyle name="Column headings 2" xfId="762"/>
    <cellStyle name="Comma 2" xfId="34"/>
    <cellStyle name="Comma 2 2" xfId="35"/>
    <cellStyle name="Comma 2 2 2" xfId="549"/>
    <cellStyle name="Comma 2 3" xfId="510"/>
    <cellStyle name="Comma 2 4" xfId="657"/>
    <cellStyle name="Comma 2 5" xfId="321"/>
    <cellStyle name="Comma 3" xfId="36"/>
    <cellStyle name="Comma 3 2" xfId="551"/>
    <cellStyle name="Comma 3 3" xfId="550"/>
    <cellStyle name="Comma 3 4" xfId="507"/>
    <cellStyle name="Comma 4" xfId="37"/>
    <cellStyle name="Comma 4 2" xfId="646"/>
    <cellStyle name="Comma 5" xfId="38"/>
    <cellStyle name="Comma 5 2" xfId="552"/>
    <cellStyle name="Comma 6" xfId="39"/>
    <cellStyle name="Comma 7" xfId="40"/>
    <cellStyle name="Comma 7 2" xfId="663"/>
    <cellStyle name="Comma 8" xfId="41"/>
    <cellStyle name="Comma 8 2" xfId="673"/>
    <cellStyle name="Comma 9" xfId="156"/>
    <cellStyle name="Comma0" xfId="553"/>
    <cellStyle name="Copied" xfId="554"/>
    <cellStyle name="Corner heading" xfId="42"/>
    <cellStyle name="Currency 2" xfId="43"/>
    <cellStyle name="Currency 2 2" xfId="641"/>
    <cellStyle name="Currency 3" xfId="44"/>
    <cellStyle name="Currency 3 2" xfId="45"/>
    <cellStyle name="Currency0" xfId="555"/>
    <cellStyle name="Data" xfId="46"/>
    <cellStyle name="Data (Number)" xfId="556"/>
    <cellStyle name="Data (Text)" xfId="557"/>
    <cellStyle name="Data 2" xfId="47"/>
    <cellStyle name="Data no deci" xfId="48"/>
    <cellStyle name="Data Superscript" xfId="49"/>
    <cellStyle name="Data_1-1A-Regular" xfId="50"/>
    <cellStyle name="Date" xfId="558"/>
    <cellStyle name="Entered" xfId="559"/>
    <cellStyle name="Excel Built-in Normal" xfId="206"/>
    <cellStyle name="Explanatory Text 2" xfId="51"/>
    <cellStyle name="Explanatory Text 3" xfId="452"/>
    <cellStyle name="FIGURES" xfId="560"/>
    <cellStyle name="Fixed" xfId="561"/>
    <cellStyle name="Font: Calibri, 9pt regular" xfId="52"/>
    <cellStyle name="Font: Calibri, 9pt regular 2" xfId="53"/>
    <cellStyle name="Footnote Text" xfId="562"/>
    <cellStyle name="Footnotes: top row" xfId="54"/>
    <cellStyle name="Footnotes: top row 2" xfId="55"/>
    <cellStyle name="Good 2" xfId="56"/>
    <cellStyle name="Good 3" xfId="434"/>
    <cellStyle name="Grey" xfId="563"/>
    <cellStyle name="Header: bottom row" xfId="57"/>
    <cellStyle name="Header: bottom row 2" xfId="58"/>
    <cellStyle name="Header1" xfId="564"/>
    <cellStyle name="Header2" xfId="565"/>
    <cellStyle name="Header2 2" xfId="566"/>
    <cellStyle name="Header2 3" xfId="567"/>
    <cellStyle name="Heading 1 2" xfId="59"/>
    <cellStyle name="Heading 1 3" xfId="441"/>
    <cellStyle name="Heading 2 2" xfId="60"/>
    <cellStyle name="Heading 2 3" xfId="442"/>
    <cellStyle name="Heading 3 2" xfId="61"/>
    <cellStyle name="Heading 3 3" xfId="443"/>
    <cellStyle name="Heading 4 2" xfId="62"/>
    <cellStyle name="Heading 4 3" xfId="444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" builtinId="8"/>
    <cellStyle name="Hyperlink 10" xfId="217" hidden="1"/>
    <cellStyle name="Hyperlink 10" xfId="371" hidden="1"/>
    <cellStyle name="Hyperlink 10" xfId="699"/>
    <cellStyle name="Hyperlink 100" xfId="307" hidden="1"/>
    <cellStyle name="Hyperlink 100" xfId="421" hidden="1"/>
    <cellStyle name="Hyperlink 100" xfId="749"/>
    <cellStyle name="Hyperlink 101" xfId="308" hidden="1"/>
    <cellStyle name="Hyperlink 101" xfId="422" hidden="1"/>
    <cellStyle name="Hyperlink 101" xfId="750"/>
    <cellStyle name="Hyperlink 102" xfId="309" hidden="1"/>
    <cellStyle name="Hyperlink 102" xfId="423" hidden="1"/>
    <cellStyle name="Hyperlink 102" xfId="751"/>
    <cellStyle name="Hyperlink 103" xfId="310" hidden="1"/>
    <cellStyle name="Hyperlink 103" xfId="424" hidden="1"/>
    <cellStyle name="Hyperlink 103" xfId="752"/>
    <cellStyle name="Hyperlink 104" xfId="311" hidden="1"/>
    <cellStyle name="Hyperlink 104" xfId="425" hidden="1"/>
    <cellStyle name="Hyperlink 104" xfId="753"/>
    <cellStyle name="Hyperlink 105" xfId="312" hidden="1"/>
    <cellStyle name="Hyperlink 105" xfId="426" hidden="1"/>
    <cellStyle name="Hyperlink 105" xfId="754"/>
    <cellStyle name="Hyperlink 106" xfId="313" hidden="1"/>
    <cellStyle name="Hyperlink 106" xfId="427" hidden="1"/>
    <cellStyle name="Hyperlink 106" xfId="755"/>
    <cellStyle name="Hyperlink 107" xfId="314" hidden="1"/>
    <cellStyle name="Hyperlink 107" xfId="428" hidden="1"/>
    <cellStyle name="Hyperlink 107" xfId="756"/>
    <cellStyle name="Hyperlink 108" xfId="315" hidden="1"/>
    <cellStyle name="Hyperlink 108" xfId="429" hidden="1"/>
    <cellStyle name="Hyperlink 108" xfId="757"/>
    <cellStyle name="Hyperlink 109" xfId="316" hidden="1"/>
    <cellStyle name="Hyperlink 109" xfId="430" hidden="1"/>
    <cellStyle name="Hyperlink 109" xfId="758"/>
    <cellStyle name="Hyperlink 11" xfId="218" hidden="1"/>
    <cellStyle name="Hyperlink 11" xfId="370" hidden="1"/>
    <cellStyle name="Hyperlink 11" xfId="698"/>
    <cellStyle name="Hyperlink 110" xfId="317" hidden="1"/>
    <cellStyle name="Hyperlink 110" xfId="431" hidden="1"/>
    <cellStyle name="Hyperlink 110" xfId="759"/>
    <cellStyle name="Hyperlink 111" xfId="318" hidden="1"/>
    <cellStyle name="Hyperlink 111" xfId="432" hidden="1"/>
    <cellStyle name="Hyperlink 111" xfId="760"/>
    <cellStyle name="Hyperlink 112" xfId="639"/>
    <cellStyle name="Hyperlink 113" xfId="207"/>
    <cellStyle name="Hyperlink 12" xfId="219" hidden="1"/>
    <cellStyle name="Hyperlink 12" xfId="369" hidden="1"/>
    <cellStyle name="Hyperlink 12" xfId="697"/>
    <cellStyle name="Hyperlink 13" xfId="220" hidden="1"/>
    <cellStyle name="Hyperlink 13" xfId="368" hidden="1"/>
    <cellStyle name="Hyperlink 13" xfId="696"/>
    <cellStyle name="Hyperlink 14" xfId="221" hidden="1"/>
    <cellStyle name="Hyperlink 14" xfId="367" hidden="1"/>
    <cellStyle name="Hyperlink 14" xfId="160"/>
    <cellStyle name="Hyperlink 15" xfId="222" hidden="1"/>
    <cellStyle name="Hyperlink 15" xfId="366" hidden="1"/>
    <cellStyle name="Hyperlink 15" xfId="508"/>
    <cellStyle name="Hyperlink 16" xfId="223" hidden="1"/>
    <cellStyle name="Hyperlink 16" xfId="365" hidden="1"/>
    <cellStyle name="Hyperlink 16" xfId="162"/>
    <cellStyle name="Hyperlink 17" xfId="224" hidden="1"/>
    <cellStyle name="Hyperlink 17" xfId="364" hidden="1"/>
    <cellStyle name="Hyperlink 17" xfId="163"/>
    <cellStyle name="Hyperlink 18" xfId="225" hidden="1"/>
    <cellStyle name="Hyperlink 18" xfId="363" hidden="1"/>
    <cellStyle name="Hyperlink 18" xfId="164"/>
    <cellStyle name="Hyperlink 19" xfId="226" hidden="1"/>
    <cellStyle name="Hyperlink 19" xfId="362" hidden="1"/>
    <cellStyle name="Hyperlink 19" xfId="165"/>
    <cellStyle name="Hyperlink 2" xfId="72"/>
    <cellStyle name="Hyperlink 2 2" xfId="568"/>
    <cellStyle name="Hyperlink 2 3" xfId="208" hidden="1"/>
    <cellStyle name="Hyperlink 2 3" xfId="320" hidden="1"/>
    <cellStyle name="Hyperlink 2 3" xfId="379" hidden="1"/>
    <cellStyle name="Hyperlink 2 3" xfId="433" hidden="1"/>
    <cellStyle name="Hyperlink 2 3" xfId="205" hidden="1"/>
    <cellStyle name="Hyperlink 2 3" xfId="707" hidden="1"/>
    <cellStyle name="Hyperlink 2 3" xfId="761"/>
    <cellStyle name="Hyperlink 20" xfId="227" hidden="1"/>
    <cellStyle name="Hyperlink 20" xfId="361" hidden="1"/>
    <cellStyle name="Hyperlink 20" xfId="166"/>
    <cellStyle name="Hyperlink 21" xfId="228" hidden="1"/>
    <cellStyle name="Hyperlink 21" xfId="360" hidden="1"/>
    <cellStyle name="Hyperlink 21" xfId="167"/>
    <cellStyle name="Hyperlink 22" xfId="229" hidden="1"/>
    <cellStyle name="Hyperlink 22" xfId="359" hidden="1"/>
    <cellStyle name="Hyperlink 22" xfId="168"/>
    <cellStyle name="Hyperlink 23" xfId="230" hidden="1"/>
    <cellStyle name="Hyperlink 23" xfId="358" hidden="1"/>
    <cellStyle name="Hyperlink 23" xfId="169"/>
    <cellStyle name="Hyperlink 24" xfId="231" hidden="1"/>
    <cellStyle name="Hyperlink 24" xfId="357" hidden="1"/>
    <cellStyle name="Hyperlink 24" xfId="170"/>
    <cellStyle name="Hyperlink 25" xfId="232" hidden="1"/>
    <cellStyle name="Hyperlink 25" xfId="356" hidden="1"/>
    <cellStyle name="Hyperlink 25" xfId="171"/>
    <cellStyle name="Hyperlink 26" xfId="233" hidden="1"/>
    <cellStyle name="Hyperlink 26" xfId="355" hidden="1"/>
    <cellStyle name="Hyperlink 26" xfId="172"/>
    <cellStyle name="Hyperlink 27" xfId="234" hidden="1"/>
    <cellStyle name="Hyperlink 27" xfId="354" hidden="1"/>
    <cellStyle name="Hyperlink 27" xfId="173"/>
    <cellStyle name="Hyperlink 28" xfId="235" hidden="1"/>
    <cellStyle name="Hyperlink 28" xfId="353" hidden="1"/>
    <cellStyle name="Hyperlink 28" xfId="174"/>
    <cellStyle name="Hyperlink 29" xfId="236" hidden="1"/>
    <cellStyle name="Hyperlink 29" xfId="352" hidden="1"/>
    <cellStyle name="Hyperlink 29" xfId="175"/>
    <cellStyle name="Hyperlink 3" xfId="210" hidden="1"/>
    <cellStyle name="Hyperlink 3" xfId="378" hidden="1"/>
    <cellStyle name="Hyperlink 3" xfId="706"/>
    <cellStyle name="Hyperlink 30" xfId="237" hidden="1"/>
    <cellStyle name="Hyperlink 30" xfId="351" hidden="1"/>
    <cellStyle name="Hyperlink 30" xfId="176"/>
    <cellStyle name="Hyperlink 31" xfId="238" hidden="1"/>
    <cellStyle name="Hyperlink 31" xfId="350" hidden="1"/>
    <cellStyle name="Hyperlink 31" xfId="177"/>
    <cellStyle name="Hyperlink 32" xfId="239" hidden="1"/>
    <cellStyle name="Hyperlink 32" xfId="349" hidden="1"/>
    <cellStyle name="Hyperlink 32" xfId="178"/>
    <cellStyle name="Hyperlink 33" xfId="240" hidden="1"/>
    <cellStyle name="Hyperlink 33" xfId="348" hidden="1"/>
    <cellStyle name="Hyperlink 33" xfId="179"/>
    <cellStyle name="Hyperlink 34" xfId="241" hidden="1"/>
    <cellStyle name="Hyperlink 34" xfId="347" hidden="1"/>
    <cellStyle name="Hyperlink 34" xfId="180"/>
    <cellStyle name="Hyperlink 35" xfId="242" hidden="1"/>
    <cellStyle name="Hyperlink 35" xfId="346" hidden="1"/>
    <cellStyle name="Hyperlink 35" xfId="181"/>
    <cellStyle name="Hyperlink 36" xfId="243" hidden="1"/>
    <cellStyle name="Hyperlink 36" xfId="345" hidden="1"/>
    <cellStyle name="Hyperlink 36" xfId="182"/>
    <cellStyle name="Hyperlink 37" xfId="244" hidden="1"/>
    <cellStyle name="Hyperlink 37" xfId="344" hidden="1"/>
    <cellStyle name="Hyperlink 37" xfId="183"/>
    <cellStyle name="Hyperlink 38" xfId="245" hidden="1"/>
    <cellStyle name="Hyperlink 38" xfId="343" hidden="1"/>
    <cellStyle name="Hyperlink 38" xfId="184"/>
    <cellStyle name="Hyperlink 39" xfId="246" hidden="1"/>
    <cellStyle name="Hyperlink 39" xfId="342" hidden="1"/>
    <cellStyle name="Hyperlink 39" xfId="185"/>
    <cellStyle name="Hyperlink 4" xfId="211" hidden="1"/>
    <cellStyle name="Hyperlink 4" xfId="377" hidden="1"/>
    <cellStyle name="Hyperlink 4" xfId="705"/>
    <cellStyle name="Hyperlink 40" xfId="247" hidden="1"/>
    <cellStyle name="Hyperlink 40" xfId="341" hidden="1"/>
    <cellStyle name="Hyperlink 40" xfId="186"/>
    <cellStyle name="Hyperlink 41" xfId="248" hidden="1"/>
    <cellStyle name="Hyperlink 41" xfId="340" hidden="1"/>
    <cellStyle name="Hyperlink 41" xfId="187"/>
    <cellStyle name="Hyperlink 42" xfId="249" hidden="1"/>
    <cellStyle name="Hyperlink 42" xfId="339" hidden="1"/>
    <cellStyle name="Hyperlink 42" xfId="188"/>
    <cellStyle name="Hyperlink 43" xfId="250" hidden="1"/>
    <cellStyle name="Hyperlink 43" xfId="338" hidden="1"/>
    <cellStyle name="Hyperlink 43" xfId="189"/>
    <cellStyle name="Hyperlink 44" xfId="251" hidden="1"/>
    <cellStyle name="Hyperlink 44" xfId="337" hidden="1"/>
    <cellStyle name="Hyperlink 44" xfId="190"/>
    <cellStyle name="Hyperlink 45" xfId="252" hidden="1"/>
    <cellStyle name="Hyperlink 45" xfId="336" hidden="1"/>
    <cellStyle name="Hyperlink 45" xfId="191"/>
    <cellStyle name="Hyperlink 46" xfId="253" hidden="1"/>
    <cellStyle name="Hyperlink 46" xfId="335" hidden="1"/>
    <cellStyle name="Hyperlink 46" xfId="192"/>
    <cellStyle name="Hyperlink 47" xfId="254" hidden="1"/>
    <cellStyle name="Hyperlink 47" xfId="334" hidden="1"/>
    <cellStyle name="Hyperlink 47" xfId="193"/>
    <cellStyle name="Hyperlink 48" xfId="255" hidden="1"/>
    <cellStyle name="Hyperlink 48" xfId="333" hidden="1"/>
    <cellStyle name="Hyperlink 48" xfId="194"/>
    <cellStyle name="Hyperlink 49" xfId="256" hidden="1"/>
    <cellStyle name="Hyperlink 49" xfId="332" hidden="1"/>
    <cellStyle name="Hyperlink 49" xfId="195"/>
    <cellStyle name="Hyperlink 5" xfId="212" hidden="1"/>
    <cellStyle name="Hyperlink 5" xfId="376" hidden="1"/>
    <cellStyle name="Hyperlink 5" xfId="704"/>
    <cellStyle name="Hyperlink 50" xfId="257" hidden="1"/>
    <cellStyle name="Hyperlink 50" xfId="331" hidden="1"/>
    <cellStyle name="Hyperlink 50" xfId="196"/>
    <cellStyle name="Hyperlink 51" xfId="258" hidden="1"/>
    <cellStyle name="Hyperlink 51" xfId="330" hidden="1"/>
    <cellStyle name="Hyperlink 51" xfId="197"/>
    <cellStyle name="Hyperlink 52" xfId="259" hidden="1"/>
    <cellStyle name="Hyperlink 52" xfId="329" hidden="1"/>
    <cellStyle name="Hyperlink 52" xfId="198"/>
    <cellStyle name="Hyperlink 53" xfId="260" hidden="1"/>
    <cellStyle name="Hyperlink 53" xfId="328" hidden="1"/>
    <cellStyle name="Hyperlink 53" xfId="199"/>
    <cellStyle name="Hyperlink 54" xfId="261" hidden="1"/>
    <cellStyle name="Hyperlink 54" xfId="327" hidden="1"/>
    <cellStyle name="Hyperlink 54" xfId="200"/>
    <cellStyle name="Hyperlink 55" xfId="262" hidden="1"/>
    <cellStyle name="Hyperlink 55" xfId="326" hidden="1"/>
    <cellStyle name="Hyperlink 55" xfId="201"/>
    <cellStyle name="Hyperlink 56" xfId="263" hidden="1"/>
    <cellStyle name="Hyperlink 56" xfId="325" hidden="1"/>
    <cellStyle name="Hyperlink 56" xfId="202"/>
    <cellStyle name="Hyperlink 57" xfId="264" hidden="1"/>
    <cellStyle name="Hyperlink 57" xfId="324" hidden="1"/>
    <cellStyle name="Hyperlink 57" xfId="203"/>
    <cellStyle name="Hyperlink 58" xfId="265" hidden="1"/>
    <cellStyle name="Hyperlink 58" xfId="380" hidden="1"/>
    <cellStyle name="Hyperlink 58" xfId="708"/>
    <cellStyle name="Hyperlink 59" xfId="266" hidden="1"/>
    <cellStyle name="Hyperlink 59" xfId="323" hidden="1"/>
    <cellStyle name="Hyperlink 59" xfId="204"/>
    <cellStyle name="Hyperlink 6" xfId="213" hidden="1"/>
    <cellStyle name="Hyperlink 6" xfId="375" hidden="1"/>
    <cellStyle name="Hyperlink 6" xfId="703"/>
    <cellStyle name="Hyperlink 60" xfId="267" hidden="1"/>
    <cellStyle name="Hyperlink 60" xfId="381" hidden="1"/>
    <cellStyle name="Hyperlink 60" xfId="709"/>
    <cellStyle name="Hyperlink 61" xfId="268" hidden="1"/>
    <cellStyle name="Hyperlink 61" xfId="382" hidden="1"/>
    <cellStyle name="Hyperlink 61" xfId="710"/>
    <cellStyle name="Hyperlink 62" xfId="269" hidden="1"/>
    <cellStyle name="Hyperlink 62" xfId="383" hidden="1"/>
    <cellStyle name="Hyperlink 62" xfId="711"/>
    <cellStyle name="Hyperlink 63" xfId="270" hidden="1"/>
    <cellStyle name="Hyperlink 63" xfId="384" hidden="1"/>
    <cellStyle name="Hyperlink 63" xfId="712"/>
    <cellStyle name="Hyperlink 64" xfId="271" hidden="1"/>
    <cellStyle name="Hyperlink 64" xfId="385" hidden="1"/>
    <cellStyle name="Hyperlink 64" xfId="713"/>
    <cellStyle name="Hyperlink 65" xfId="272" hidden="1"/>
    <cellStyle name="Hyperlink 65" xfId="386" hidden="1"/>
    <cellStyle name="Hyperlink 65" xfId="714"/>
    <cellStyle name="Hyperlink 66" xfId="273" hidden="1"/>
    <cellStyle name="Hyperlink 66" xfId="387" hidden="1"/>
    <cellStyle name="Hyperlink 66" xfId="715"/>
    <cellStyle name="Hyperlink 67" xfId="274" hidden="1"/>
    <cellStyle name="Hyperlink 67" xfId="388" hidden="1"/>
    <cellStyle name="Hyperlink 67" xfId="716"/>
    <cellStyle name="Hyperlink 68" xfId="275" hidden="1"/>
    <cellStyle name="Hyperlink 68" xfId="389" hidden="1"/>
    <cellStyle name="Hyperlink 68" xfId="717"/>
    <cellStyle name="Hyperlink 69" xfId="276" hidden="1"/>
    <cellStyle name="Hyperlink 69" xfId="390" hidden="1"/>
    <cellStyle name="Hyperlink 69" xfId="718"/>
    <cellStyle name="Hyperlink 7" xfId="214" hidden="1"/>
    <cellStyle name="Hyperlink 7" xfId="374" hidden="1"/>
    <cellStyle name="Hyperlink 7" xfId="702"/>
    <cellStyle name="Hyperlink 70" xfId="277" hidden="1"/>
    <cellStyle name="Hyperlink 70" xfId="391" hidden="1"/>
    <cellStyle name="Hyperlink 70" xfId="719"/>
    <cellStyle name="Hyperlink 71" xfId="278" hidden="1"/>
    <cellStyle name="Hyperlink 71" xfId="392" hidden="1"/>
    <cellStyle name="Hyperlink 71" xfId="720"/>
    <cellStyle name="Hyperlink 72" xfId="279" hidden="1"/>
    <cellStyle name="Hyperlink 72" xfId="393" hidden="1"/>
    <cellStyle name="Hyperlink 72" xfId="721"/>
    <cellStyle name="Hyperlink 73" xfId="280" hidden="1"/>
    <cellStyle name="Hyperlink 73" xfId="394" hidden="1"/>
    <cellStyle name="Hyperlink 73" xfId="722"/>
    <cellStyle name="Hyperlink 74" xfId="281" hidden="1"/>
    <cellStyle name="Hyperlink 74" xfId="395" hidden="1"/>
    <cellStyle name="Hyperlink 74" xfId="723"/>
    <cellStyle name="Hyperlink 75" xfId="282" hidden="1"/>
    <cellStyle name="Hyperlink 75" xfId="396" hidden="1"/>
    <cellStyle name="Hyperlink 75" xfId="724"/>
    <cellStyle name="Hyperlink 76" xfId="283" hidden="1"/>
    <cellStyle name="Hyperlink 76" xfId="397" hidden="1"/>
    <cellStyle name="Hyperlink 76" xfId="725"/>
    <cellStyle name="Hyperlink 77" xfId="284" hidden="1"/>
    <cellStyle name="Hyperlink 77" xfId="398" hidden="1"/>
    <cellStyle name="Hyperlink 77" xfId="726"/>
    <cellStyle name="Hyperlink 78" xfId="285" hidden="1"/>
    <cellStyle name="Hyperlink 78" xfId="399" hidden="1"/>
    <cellStyle name="Hyperlink 78" xfId="727"/>
    <cellStyle name="Hyperlink 79" xfId="286" hidden="1"/>
    <cellStyle name="Hyperlink 79" xfId="400" hidden="1"/>
    <cellStyle name="Hyperlink 79" xfId="728"/>
    <cellStyle name="Hyperlink 8" xfId="215" hidden="1"/>
    <cellStyle name="Hyperlink 8" xfId="373" hidden="1"/>
    <cellStyle name="Hyperlink 8" xfId="701"/>
    <cellStyle name="Hyperlink 80" xfId="287" hidden="1"/>
    <cellStyle name="Hyperlink 80" xfId="401" hidden="1"/>
    <cellStyle name="Hyperlink 80" xfId="729"/>
    <cellStyle name="Hyperlink 81" xfId="288" hidden="1"/>
    <cellStyle name="Hyperlink 81" xfId="402" hidden="1"/>
    <cellStyle name="Hyperlink 81" xfId="730"/>
    <cellStyle name="Hyperlink 82" xfId="289" hidden="1"/>
    <cellStyle name="Hyperlink 82" xfId="403" hidden="1"/>
    <cellStyle name="Hyperlink 82" xfId="731"/>
    <cellStyle name="Hyperlink 83" xfId="290" hidden="1"/>
    <cellStyle name="Hyperlink 83" xfId="404" hidden="1"/>
    <cellStyle name="Hyperlink 83" xfId="732"/>
    <cellStyle name="Hyperlink 84" xfId="291" hidden="1"/>
    <cellStyle name="Hyperlink 84" xfId="405" hidden="1"/>
    <cellStyle name="Hyperlink 84" xfId="733"/>
    <cellStyle name="Hyperlink 85" xfId="292" hidden="1"/>
    <cellStyle name="Hyperlink 85" xfId="406" hidden="1"/>
    <cellStyle name="Hyperlink 85" xfId="734"/>
    <cellStyle name="Hyperlink 86" xfId="293" hidden="1"/>
    <cellStyle name="Hyperlink 86" xfId="407" hidden="1"/>
    <cellStyle name="Hyperlink 86" xfId="735"/>
    <cellStyle name="Hyperlink 87" xfId="294" hidden="1"/>
    <cellStyle name="Hyperlink 87" xfId="408" hidden="1"/>
    <cellStyle name="Hyperlink 87" xfId="736"/>
    <cellStyle name="Hyperlink 88" xfId="295" hidden="1"/>
    <cellStyle name="Hyperlink 88" xfId="409" hidden="1"/>
    <cellStyle name="Hyperlink 88" xfId="737"/>
    <cellStyle name="Hyperlink 89" xfId="296" hidden="1"/>
    <cellStyle name="Hyperlink 89" xfId="410" hidden="1"/>
    <cellStyle name="Hyperlink 89" xfId="738"/>
    <cellStyle name="Hyperlink 9" xfId="216" hidden="1"/>
    <cellStyle name="Hyperlink 9" xfId="372" hidden="1"/>
    <cellStyle name="Hyperlink 9" xfId="700"/>
    <cellStyle name="Hyperlink 90" xfId="297" hidden="1"/>
    <cellStyle name="Hyperlink 90" xfId="411" hidden="1"/>
    <cellStyle name="Hyperlink 90" xfId="739"/>
    <cellStyle name="Hyperlink 91" xfId="298" hidden="1"/>
    <cellStyle name="Hyperlink 91" xfId="412" hidden="1"/>
    <cellStyle name="Hyperlink 91" xfId="740"/>
    <cellStyle name="Hyperlink 92" xfId="299" hidden="1"/>
    <cellStyle name="Hyperlink 92" xfId="413" hidden="1"/>
    <cellStyle name="Hyperlink 92" xfId="741"/>
    <cellStyle name="Hyperlink 93" xfId="300" hidden="1"/>
    <cellStyle name="Hyperlink 93" xfId="414" hidden="1"/>
    <cellStyle name="Hyperlink 93" xfId="742"/>
    <cellStyle name="Hyperlink 94" xfId="301" hidden="1"/>
    <cellStyle name="Hyperlink 94" xfId="415" hidden="1"/>
    <cellStyle name="Hyperlink 94" xfId="743"/>
    <cellStyle name="Hyperlink 95" xfId="302" hidden="1"/>
    <cellStyle name="Hyperlink 95" xfId="416" hidden="1"/>
    <cellStyle name="Hyperlink 95" xfId="744"/>
    <cellStyle name="Hyperlink 96" xfId="303" hidden="1"/>
    <cellStyle name="Hyperlink 96" xfId="417" hidden="1"/>
    <cellStyle name="Hyperlink 96" xfId="745"/>
    <cellStyle name="Hyperlink 97" xfId="304" hidden="1"/>
    <cellStyle name="Hyperlink 97" xfId="418" hidden="1"/>
    <cellStyle name="Hyperlink 97" xfId="746"/>
    <cellStyle name="Hyperlink 98" xfId="305" hidden="1"/>
    <cellStyle name="Hyperlink 98" xfId="419" hidden="1"/>
    <cellStyle name="Hyperlink 98" xfId="747"/>
    <cellStyle name="Hyperlink 99" xfId="306" hidden="1"/>
    <cellStyle name="Hyperlink 99" xfId="420" hidden="1"/>
    <cellStyle name="Hyperlink 99" xfId="748"/>
    <cellStyle name="Input [yellow]" xfId="569"/>
    <cellStyle name="Input [yellow] 2" xfId="570"/>
    <cellStyle name="Input [yellow] 3" xfId="571"/>
    <cellStyle name="Input 2" xfId="73"/>
    <cellStyle name="Input 3" xfId="157"/>
    <cellStyle name="Input 4" xfId="658"/>
    <cellStyle name="ITEMS" xfId="572"/>
    <cellStyle name="Linked Cell 2" xfId="74"/>
    <cellStyle name="Linked Cell 3" xfId="449"/>
    <cellStyle name="m1 - Style1" xfId="573"/>
    <cellStyle name="MANKAD" xfId="574"/>
    <cellStyle name="Neutral 2" xfId="75"/>
    <cellStyle name="Neutral 3" xfId="446"/>
    <cellStyle name="Neutrale" xfId="575"/>
    <cellStyle name="no dec" xfId="576"/>
    <cellStyle name="Normal" xfId="0" builtinId="0"/>
    <cellStyle name="Normal - Style1" xfId="577"/>
    <cellStyle name="Normal 10" xfId="76"/>
    <cellStyle name="Normal 10 2" xfId="578"/>
    <cellStyle name="Normal 11" xfId="77"/>
    <cellStyle name="Normal 12" xfId="650"/>
    <cellStyle name="Normal 13" xfId="656"/>
    <cellStyle name="Normal 14" xfId="661"/>
    <cellStyle name="Normal 14 2" xfId="664"/>
    <cellStyle name="Normal 14 3" xfId="677"/>
    <cellStyle name="Normal 14 3 2" xfId="684"/>
    <cellStyle name="Normal 14 3 2 2" xfId="688"/>
    <cellStyle name="Normal 14 3 2 2 2" xfId="691"/>
    <cellStyle name="Normal 14 4" xfId="679"/>
    <cellStyle name="Normal 14 4 2" xfId="681"/>
    <cellStyle name="Normal 14 4 2 2" xfId="685"/>
    <cellStyle name="Normal 14 4 2 2 2" xfId="689"/>
    <cellStyle name="Normal 15" xfId="672"/>
    <cellStyle name="Normal 16" xfId="693"/>
    <cellStyle name="Normal 17" xfId="694"/>
    <cellStyle name="Normal 18" xfId="154"/>
    <cellStyle name="Normal 19" xfId="660"/>
    <cellStyle name="Normal 2" xfId="2"/>
    <cellStyle name="Normal 2 2" xfId="78"/>
    <cellStyle name="Normal 2 2 2" xfId="437"/>
    <cellStyle name="Normal 2 2 2 2" xfId="580"/>
    <cellStyle name="Normal 2 2 3" xfId="581"/>
    <cellStyle name="Normal 2 2 4" xfId="579"/>
    <cellStyle name="Normal 2 2 5" xfId="322"/>
    <cellStyle name="Normal 2 3" xfId="79"/>
    <cellStyle name="Normal 2 3 2" xfId="582"/>
    <cellStyle name="Normal 3" xfId="3"/>
    <cellStyle name="Normal 3 2" xfId="80"/>
    <cellStyle name="Normal 3 2 2" xfId="81"/>
    <cellStyle name="Normal 3 2 2 2" xfId="82"/>
    <cellStyle name="Normal 3 2 2 3" xfId="584"/>
    <cellStyle name="Normal 3 2 3" xfId="83"/>
    <cellStyle name="Normal 3 2 4" xfId="436"/>
    <cellStyle name="Normal 3 3" xfId="84"/>
    <cellStyle name="Normal 3 3 2" xfId="85"/>
    <cellStyle name="Normal 3 3 2 2" xfId="86"/>
    <cellStyle name="Normal 3 3 3" xfId="87"/>
    <cellStyle name="Normal 3 3 4" xfId="585"/>
    <cellStyle name="Normal 3 4" xfId="88"/>
    <cellStyle name="Normal 3 4 2" xfId="89"/>
    <cellStyle name="Normal 3 4 3" xfId="583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2 4" xfId="587"/>
    <cellStyle name="Normal 4 3" xfId="98"/>
    <cellStyle name="Normal 4 3 2" xfId="99"/>
    <cellStyle name="Normal 4 3 2 2" xfId="100"/>
    <cellStyle name="Normal 4 3 3" xfId="101"/>
    <cellStyle name="Normal 4 3 4" xfId="586"/>
    <cellStyle name="Normal 4 4" xfId="102"/>
    <cellStyle name="Normal 4 4 2" xfId="103"/>
    <cellStyle name="Normal 4 5" xfId="104"/>
    <cellStyle name="Normal 4 6" xfId="105"/>
    <cellStyle name="Normal 4 7" xfId="106"/>
    <cellStyle name="Normal 4 8" xfId="475"/>
    <cellStyle name="Normal 5" xfId="107"/>
    <cellStyle name="Normal 5 2" xfId="108"/>
    <cellStyle name="Normal 5 2 2" xfId="588"/>
    <cellStyle name="Normal 5 3" xfId="109"/>
    <cellStyle name="Normal 5 4" xfId="479"/>
    <cellStyle name="Normal 6" xfId="110"/>
    <cellStyle name="Normal 6 2" xfId="111"/>
    <cellStyle name="Normal 6 3" xfId="493"/>
    <cellStyle name="Normal 7" xfId="112"/>
    <cellStyle name="Normal 7 2" xfId="113"/>
    <cellStyle name="Normal 7 3" xfId="589"/>
    <cellStyle name="Normal 7 3 2" xfId="648"/>
    <cellStyle name="Normal 7 3 2 2" xfId="654"/>
    <cellStyle name="Normal 8" xfId="114"/>
    <cellStyle name="Normal 8 2" xfId="591"/>
    <cellStyle name="Normal 8 2 2" xfId="644"/>
    <cellStyle name="Normal 8 3" xfId="645"/>
    <cellStyle name="Normal 8 3 2" xfId="675"/>
    <cellStyle name="Normal 8 3 2 2" xfId="692"/>
    <cellStyle name="Normal 8 4" xfId="590"/>
    <cellStyle name="Normal 9" xfId="115"/>
    <cellStyle name="Normal 9 2" xfId="642"/>
    <cellStyle name="Normal 9 3" xfId="649"/>
    <cellStyle name="Normal 9 4" xfId="652"/>
    <cellStyle name="Normal 9 5" xfId="653"/>
    <cellStyle name="Normal 9 6" xfId="655"/>
    <cellStyle name="Normal 9 6 2" xfId="676"/>
    <cellStyle name="Normal 9 6 2 2" xfId="695"/>
    <cellStyle name="Nota" xfId="592"/>
    <cellStyle name="Nota 2" xfId="593"/>
    <cellStyle name="Nota 3" xfId="594"/>
    <cellStyle name="Note 2" xfId="116"/>
    <cellStyle name="Note 2 2" xfId="117"/>
    <cellStyle name="Note 2 3" xfId="476"/>
    <cellStyle name="Note 3" xfId="480"/>
    <cellStyle name="Note 4" xfId="494"/>
    <cellStyle name="Num0 - Style7" xfId="595"/>
    <cellStyle name="Num2 - Style8" xfId="596"/>
    <cellStyle name="Numeri - Style1" xfId="597"/>
    <cellStyle name="Numeri - Style1 2" xfId="598"/>
    <cellStyle name="ofwhich" xfId="158"/>
    <cellStyle name="Output 2" xfId="118"/>
    <cellStyle name="Output 3" xfId="447"/>
    <cellStyle name="Parent row" xfId="119"/>
    <cellStyle name="Parent row 2" xfId="120"/>
    <cellStyle name="Percent [2]" xfId="599"/>
    <cellStyle name="Percent 10" xfId="659"/>
    <cellStyle name="Percent 2" xfId="121"/>
    <cellStyle name="Percent 2 2" xfId="122"/>
    <cellStyle name="Percent 2 2 2" xfId="512"/>
    <cellStyle name="Percent 2 3" xfId="161"/>
    <cellStyle name="Percent 3" xfId="123"/>
    <cellStyle name="Percent 3 2" xfId="124"/>
    <cellStyle name="Percent 3 3" xfId="600"/>
    <cellStyle name="Percent 3 4" xfId="647"/>
    <cellStyle name="Percent 4" xfId="125"/>
    <cellStyle name="Percent 4 2" xfId="602"/>
    <cellStyle name="Percent 4 3" xfId="601"/>
    <cellStyle name="Percent 5" xfId="603"/>
    <cellStyle name="Percent 6" xfId="511"/>
    <cellStyle name="Percent 7" xfId="651"/>
    <cellStyle name="Percent 8" xfId="669"/>
    <cellStyle name="Percent 8 2" xfId="678"/>
    <cellStyle name="Percent 8 3" xfId="680"/>
    <cellStyle name="Percent 8 3 2" xfId="683"/>
    <cellStyle name="Percent 8 3 2 2" xfId="687"/>
    <cellStyle name="Percent 8 3 2 2 2" xfId="690"/>
    <cellStyle name="Percent 9" xfId="155"/>
    <cellStyle name="Reference" xfId="126"/>
    <cellStyle name="RevList" xfId="604"/>
    <cellStyle name="Row heading" xfId="127"/>
    <cellStyle name="Row headings" xfId="605"/>
    <cellStyle name="Row headings Level 1" xfId="606"/>
    <cellStyle name="Row headings Level 2" xfId="607"/>
    <cellStyle name="Source - Style2" xfId="608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ources list" xfId="609"/>
    <cellStyle name="Sources list 2" xfId="610"/>
    <cellStyle name="Sources Title" xfId="611"/>
    <cellStyle name="Sources Title 2" xfId="612"/>
    <cellStyle name="State" xfId="134"/>
    <cellStyle name="style" xfId="613"/>
    <cellStyle name="style 2" xfId="614"/>
    <cellStyle name="style 3" xfId="615"/>
    <cellStyle name="style1" xfId="616"/>
    <cellStyle name="style2" xfId="617"/>
    <cellStyle name="Subtotal" xfId="618"/>
    <cellStyle name="Superscript" xfId="135"/>
    <cellStyle name="Table  - Style3" xfId="619"/>
    <cellStyle name="Table  - Style4" xfId="620"/>
    <cellStyle name="Table  - Style4 2" xfId="621"/>
    <cellStyle name="Table  - Style6" xfId="622"/>
    <cellStyle name="Table  - Style6 2" xfId="623"/>
    <cellStyle name="Table Data" xfId="136"/>
    <cellStyle name="Table Head Top" xfId="137"/>
    <cellStyle name="Table Hed Side" xfId="138"/>
    <cellStyle name="Table no" xfId="624"/>
    <cellStyle name="Table title" xfId="139"/>
    <cellStyle name="Table title 2" xfId="140"/>
    <cellStyle name="Table_HeaderRow" xfId="159"/>
    <cellStyle name="Testo avviso" xfId="625"/>
    <cellStyle name="Testo descrittivo" xfId="626"/>
    <cellStyle name="þ_x001d_ð &amp;ý&amp;†ýG_x0008_ X_x000a__x0007__x0001__x0001_" xfId="627"/>
    <cellStyle name="þ_x001d_ð&quot;_x000c_Býò_x000c_5ýU_x0001_e_x0005_¹,_x0007__x0001__x0001_" xfId="628"/>
    <cellStyle name="Title 2" xfId="141"/>
    <cellStyle name="Title 3" xfId="440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itolo" xfId="629"/>
    <cellStyle name="Titolo 1" xfId="630"/>
    <cellStyle name="Titolo 2" xfId="631"/>
    <cellStyle name="Titolo 3" xfId="632"/>
    <cellStyle name="Titolo 4" xfId="633"/>
    <cellStyle name="Total 2" xfId="148"/>
    <cellStyle name="Total 3" xfId="453"/>
    <cellStyle name="Totale" xfId="634"/>
    <cellStyle name="Totale 2" xfId="635"/>
    <cellStyle name="Totale 3" xfId="636"/>
    <cellStyle name="Valore non valido" xfId="637"/>
    <cellStyle name="Valore valido" xfId="638"/>
    <cellStyle name="Warning Text 2" xfId="149"/>
    <cellStyle name="Warning Text 3" xfId="451"/>
    <cellStyle name="Wrap" xfId="150"/>
    <cellStyle name="Wrap Bold" xfId="151"/>
    <cellStyle name="Wrap Title" xfId="152"/>
    <cellStyle name="Wrap_NTS99-~11" xfId="153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hts.ornl.gov/2009/pub/stt.pdf" TargetMode="External"/><Relationship Id="rId1" Type="http://schemas.openxmlformats.org/officeDocument/2006/relationships/hyperlink" Target="http://morth.nic.in/showfile.asp?lid=314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RowHeight="15"/>
  <cols>
    <col min="2" max="2" width="56.85546875" customWidth="1"/>
  </cols>
  <sheetData>
    <row r="1" spans="1:2">
      <c r="A1" s="1" t="s">
        <v>76</v>
      </c>
    </row>
    <row r="2" spans="1:2">
      <c r="A2" s="1"/>
    </row>
    <row r="3" spans="1:2">
      <c r="A3" s="1" t="s">
        <v>0</v>
      </c>
      <c r="B3" s="3" t="s">
        <v>63</v>
      </c>
    </row>
    <row r="4" spans="1:2">
      <c r="A4" s="1"/>
      <c r="B4" t="s">
        <v>59</v>
      </c>
    </row>
    <row r="5" spans="1:2">
      <c r="A5" s="1"/>
      <c r="B5" s="2">
        <v>2015</v>
      </c>
    </row>
    <row r="6" spans="1:2">
      <c r="A6" s="1"/>
      <c r="B6" t="s">
        <v>60</v>
      </c>
    </row>
    <row r="7" spans="1:2">
      <c r="A7" s="1"/>
      <c r="B7" t="s">
        <v>61</v>
      </c>
    </row>
    <row r="8" spans="1:2">
      <c r="A8" s="1"/>
      <c r="B8" t="s">
        <v>62</v>
      </c>
    </row>
    <row r="9" spans="1:2">
      <c r="A9" s="1"/>
    </row>
    <row r="10" spans="1:2">
      <c r="A10" s="1"/>
      <c r="B10" s="3" t="s">
        <v>49</v>
      </c>
    </row>
    <row r="11" spans="1:2">
      <c r="A11" s="1"/>
      <c r="B11" t="s">
        <v>46</v>
      </c>
    </row>
    <row r="12" spans="1:2">
      <c r="A12" s="1"/>
      <c r="B12" s="2">
        <v>2016</v>
      </c>
    </row>
    <row r="13" spans="1:2">
      <c r="A13" s="1"/>
      <c r="B13" t="s">
        <v>47</v>
      </c>
    </row>
    <row r="14" spans="1:2">
      <c r="A14" s="1"/>
      <c r="B14" s="8" t="s">
        <v>2</v>
      </c>
    </row>
    <row r="15" spans="1:2">
      <c r="A15" s="1"/>
      <c r="B15" t="s">
        <v>48</v>
      </c>
    </row>
    <row r="16" spans="1:2">
      <c r="A16" s="1"/>
    </row>
    <row r="17" spans="1:2">
      <c r="A17" s="1"/>
      <c r="B17" s="3" t="s">
        <v>56</v>
      </c>
    </row>
    <row r="18" spans="1:2">
      <c r="A18" s="1"/>
      <c r="B18" s="45" t="s">
        <v>57</v>
      </c>
    </row>
    <row r="19" spans="1:2">
      <c r="A19" s="1"/>
    </row>
    <row r="20" spans="1:2">
      <c r="A20" s="1"/>
      <c r="B20" s="3" t="s">
        <v>71</v>
      </c>
    </row>
    <row r="21" spans="1:2">
      <c r="A21" s="1"/>
      <c r="B21" s="45" t="s">
        <v>68</v>
      </c>
    </row>
    <row r="22" spans="1:2">
      <c r="A22" s="1"/>
    </row>
    <row r="23" spans="1:2">
      <c r="A23" s="1"/>
      <c r="B23" s="3" t="s">
        <v>4</v>
      </c>
    </row>
    <row r="24" spans="1:2">
      <c r="A24" s="1"/>
      <c r="B24" s="45" t="s">
        <v>69</v>
      </c>
    </row>
    <row r="25" spans="1:2">
      <c r="A25" s="1"/>
    </row>
    <row r="26" spans="1:2">
      <c r="A26" s="1" t="s">
        <v>3</v>
      </c>
      <c r="B26" t="s">
        <v>70</v>
      </c>
    </row>
  </sheetData>
  <hyperlinks>
    <hyperlink ref="B14" r:id="rId1"/>
    <hyperlink ref="B7" r:id="rId2" display="http://nhts.ornl.gov/2009/pub/stt.pdf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RowHeight="15"/>
  <cols>
    <col min="1" max="1" width="18.28515625" customWidth="1"/>
    <col min="2" max="2" width="25.140625" customWidth="1"/>
    <col min="7" max="7" width="11.42578125" bestFit="1" customWidth="1"/>
    <col min="9" max="9" width="26.85546875" customWidth="1"/>
    <col min="10" max="10" width="11.85546875" bestFit="1" customWidth="1"/>
    <col min="11" max="11" width="19.85546875" customWidth="1"/>
    <col min="12" max="12" width="18.85546875" customWidth="1"/>
    <col min="13" max="13" width="12" bestFit="1" customWidth="1"/>
  </cols>
  <sheetData>
    <row r="1" spans="1:16">
      <c r="B1" s="3" t="s">
        <v>65</v>
      </c>
      <c r="C1" s="3"/>
      <c r="D1" s="3"/>
      <c r="E1" s="3"/>
      <c r="F1" s="3"/>
      <c r="G1" s="3"/>
      <c r="I1" s="47"/>
    </row>
    <row r="2" spans="1:16" ht="23.25">
      <c r="A2" s="23">
        <v>8</v>
      </c>
      <c r="B2" s="21" t="s">
        <v>13</v>
      </c>
      <c r="C2" s="20"/>
      <c r="D2" s="20"/>
      <c r="E2" s="20"/>
      <c r="F2" s="20"/>
      <c r="G2" s="20"/>
      <c r="P2" s="5"/>
    </row>
    <row r="3" spans="1:16">
      <c r="A3" s="25">
        <v>8.1</v>
      </c>
      <c r="B3" s="24"/>
      <c r="C3" s="17" t="s">
        <v>14</v>
      </c>
      <c r="D3" s="16"/>
      <c r="E3" s="18"/>
      <c r="F3" s="18"/>
      <c r="G3" s="16"/>
      <c r="I3" s="3" t="s">
        <v>1</v>
      </c>
      <c r="J3" s="9" t="s">
        <v>50</v>
      </c>
      <c r="K3" s="9" t="s">
        <v>51</v>
      </c>
      <c r="P3" s="6"/>
    </row>
    <row r="4" spans="1:16">
      <c r="A4" s="25"/>
      <c r="B4" s="24"/>
      <c r="C4" s="17"/>
      <c r="D4" s="16"/>
      <c r="E4" s="18"/>
      <c r="F4" s="18"/>
      <c r="G4" s="16">
        <v>285652.17391304346</v>
      </c>
      <c r="I4" t="s">
        <v>35</v>
      </c>
      <c r="J4" s="10">
        <f>G12</f>
        <v>13070.106382978724</v>
      </c>
      <c r="K4">
        <v>34292322</v>
      </c>
      <c r="P4" s="6"/>
    </row>
    <row r="5" spans="1:16">
      <c r="A5" s="25"/>
      <c r="B5" s="24"/>
      <c r="C5" s="11" t="s">
        <v>15</v>
      </c>
      <c r="D5" s="11" t="s">
        <v>16</v>
      </c>
      <c r="E5" s="11" t="s">
        <v>17</v>
      </c>
      <c r="F5" s="11" t="s">
        <v>18</v>
      </c>
      <c r="G5" s="19" t="s">
        <v>19</v>
      </c>
      <c r="I5" t="s">
        <v>43</v>
      </c>
      <c r="J5" s="10">
        <f>G27</f>
        <v>36976.086956521744</v>
      </c>
      <c r="K5">
        <v>2341375</v>
      </c>
      <c r="P5" s="6"/>
    </row>
    <row r="6" spans="1:16">
      <c r="A6" s="25"/>
      <c r="B6" s="24"/>
      <c r="C6" s="14" t="s">
        <v>20</v>
      </c>
      <c r="D6" s="15" t="s">
        <v>21</v>
      </c>
      <c r="E6" s="22" t="s">
        <v>22</v>
      </c>
      <c r="F6" s="22"/>
      <c r="G6" s="27">
        <v>96804.347826086974</v>
      </c>
      <c r="I6" t="s">
        <v>36</v>
      </c>
      <c r="J6" s="41">
        <f>(J4*K4+J5*K5)/SUM(K4:K5)</f>
        <v>14598.012923925964</v>
      </c>
      <c r="P6" s="6"/>
    </row>
    <row r="7" spans="1:16">
      <c r="A7" s="25"/>
      <c r="B7" s="24"/>
      <c r="C7" s="14"/>
      <c r="D7" s="15"/>
      <c r="E7" s="22" t="s">
        <v>23</v>
      </c>
      <c r="F7" s="22"/>
      <c r="G7" s="27">
        <v>96804.347826086974</v>
      </c>
      <c r="P7" s="6"/>
    </row>
    <row r="8" spans="1:16">
      <c r="A8" s="25"/>
      <c r="B8" s="24"/>
      <c r="C8" s="14"/>
      <c r="D8" s="15"/>
      <c r="E8" s="22" t="s">
        <v>24</v>
      </c>
      <c r="F8" s="22"/>
      <c r="G8" s="27">
        <v>96804.347826086974</v>
      </c>
      <c r="I8" s="9" t="s">
        <v>37</v>
      </c>
      <c r="J8" s="9" t="s">
        <v>50</v>
      </c>
      <c r="K8" s="9" t="s">
        <v>51</v>
      </c>
      <c r="P8" s="6"/>
    </row>
    <row r="9" spans="1:16">
      <c r="A9" s="25"/>
      <c r="B9" s="24"/>
      <c r="C9" s="14"/>
      <c r="D9" s="15"/>
      <c r="E9" s="22" t="s">
        <v>25</v>
      </c>
      <c r="F9" s="22"/>
      <c r="G9" s="27">
        <v>96804.347826086974</v>
      </c>
      <c r="I9" t="s">
        <v>38</v>
      </c>
      <c r="J9" s="10">
        <f>G6</f>
        <v>96804.347826086974</v>
      </c>
      <c r="K9">
        <v>1384740</v>
      </c>
    </row>
    <row r="10" spans="1:16">
      <c r="A10" s="25"/>
      <c r="B10" s="24"/>
      <c r="C10" s="14"/>
      <c r="D10" s="15" t="s">
        <v>26</v>
      </c>
      <c r="E10" s="22" t="s">
        <v>22</v>
      </c>
      <c r="F10" s="22"/>
      <c r="G10" s="27">
        <v>37452.173913043487</v>
      </c>
      <c r="I10" t="s">
        <v>52</v>
      </c>
      <c r="J10" s="10">
        <f>AVERAGE(G10:G11)</f>
        <v>37452.173913043487</v>
      </c>
      <c r="K10">
        <v>371927</v>
      </c>
    </row>
    <row r="11" spans="1:16">
      <c r="A11" s="25"/>
      <c r="B11" s="24"/>
      <c r="C11" s="14"/>
      <c r="D11" s="15"/>
      <c r="E11" s="22" t="s">
        <v>23</v>
      </c>
      <c r="F11" s="22"/>
      <c r="G11" s="27">
        <v>37452.173913043487</v>
      </c>
      <c r="I11" t="s">
        <v>53</v>
      </c>
      <c r="J11" s="41">
        <f>(J9*K9+J10*K10)/SUM(K9:K10)</f>
        <v>84238.120995983976</v>
      </c>
    </row>
    <row r="12" spans="1:16">
      <c r="A12" s="25"/>
      <c r="B12" s="24"/>
      <c r="C12" s="14"/>
      <c r="D12" s="15" t="s">
        <v>27</v>
      </c>
      <c r="E12" s="22" t="s">
        <v>28</v>
      </c>
      <c r="F12" s="22"/>
      <c r="G12" s="27">
        <v>13070.106382978724</v>
      </c>
    </row>
    <row r="13" spans="1:16">
      <c r="A13" s="25"/>
      <c r="B13" s="24"/>
      <c r="C13" s="14"/>
      <c r="D13" s="15"/>
      <c r="E13" s="22" t="s">
        <v>22</v>
      </c>
      <c r="F13" s="22"/>
      <c r="G13" s="27">
        <v>13070.106382978724</v>
      </c>
      <c r="I13" s="9" t="s">
        <v>39</v>
      </c>
      <c r="J13" s="9" t="s">
        <v>54</v>
      </c>
      <c r="K13" s="9" t="s">
        <v>55</v>
      </c>
      <c r="L13" s="42" t="s">
        <v>50</v>
      </c>
    </row>
    <row r="14" spans="1:16">
      <c r="A14" s="25"/>
      <c r="B14" s="24"/>
      <c r="C14" s="14"/>
      <c r="D14" s="15"/>
      <c r="E14" s="22" t="s">
        <v>23</v>
      </c>
      <c r="F14" s="22"/>
      <c r="G14" s="27">
        <v>13070.106382978724</v>
      </c>
      <c r="I14" t="s">
        <v>40</v>
      </c>
      <c r="J14" s="10">
        <f>G33</f>
        <v>166433802.816901</v>
      </c>
      <c r="K14">
        <v>180</v>
      </c>
      <c r="L14" s="44">
        <f>J14/K14</f>
        <v>924632.23787167226</v>
      </c>
    </row>
    <row r="15" spans="1:16">
      <c r="A15" s="25"/>
      <c r="B15" s="24"/>
      <c r="C15" s="14"/>
      <c r="D15" s="15"/>
      <c r="E15" s="22" t="s">
        <v>29</v>
      </c>
      <c r="F15" s="22"/>
      <c r="G15" s="27">
        <v>13070.106382978724</v>
      </c>
    </row>
    <row r="16" spans="1:16">
      <c r="A16" s="25"/>
      <c r="B16" s="24"/>
      <c r="C16" s="14"/>
      <c r="D16" s="15"/>
      <c r="E16" s="22" t="s">
        <v>24</v>
      </c>
      <c r="F16" s="22"/>
      <c r="G16" s="27">
        <v>13070.106382978724</v>
      </c>
      <c r="I16" s="9" t="s">
        <v>5</v>
      </c>
      <c r="J16" s="9"/>
      <c r="K16" s="9" t="s">
        <v>58</v>
      </c>
      <c r="L16" s="42" t="s">
        <v>50</v>
      </c>
    </row>
    <row r="17" spans="1:12">
      <c r="A17" s="25"/>
      <c r="B17" s="24"/>
      <c r="C17" s="14"/>
      <c r="D17" s="15"/>
      <c r="E17" s="22" t="s">
        <v>25</v>
      </c>
      <c r="F17" s="22"/>
      <c r="G17" s="27">
        <v>13070.106382978724</v>
      </c>
      <c r="I17" t="s">
        <v>41</v>
      </c>
      <c r="J17" s="10">
        <f>G31</f>
        <v>18922737.546333998</v>
      </c>
      <c r="K17">
        <v>500</v>
      </c>
      <c r="L17" s="43">
        <f>J17/K17</f>
        <v>37845.475092667999</v>
      </c>
    </row>
    <row r="18" spans="1:12">
      <c r="A18" s="25"/>
      <c r="B18" s="24"/>
      <c r="C18" s="14"/>
      <c r="D18" s="15" t="s">
        <v>30</v>
      </c>
      <c r="E18" s="22" t="s">
        <v>28</v>
      </c>
      <c r="F18" s="22"/>
      <c r="G18" s="27">
        <v>6823.9130434782646</v>
      </c>
    </row>
    <row r="19" spans="1:12">
      <c r="A19" s="25"/>
      <c r="B19" s="24"/>
      <c r="C19" s="14"/>
      <c r="D19" s="15"/>
      <c r="E19" s="22" t="s">
        <v>28</v>
      </c>
      <c r="F19" s="22"/>
      <c r="G19" s="27">
        <v>7061.9565217391282</v>
      </c>
      <c r="I19" s="3" t="s">
        <v>66</v>
      </c>
      <c r="J19" s="9"/>
      <c r="K19" s="46"/>
    </row>
    <row r="20" spans="1:12">
      <c r="A20" s="25"/>
      <c r="B20" s="24"/>
      <c r="C20" s="14"/>
      <c r="D20" s="15"/>
      <c r="E20" s="22" t="s">
        <v>28</v>
      </c>
      <c r="F20" s="22"/>
      <c r="G20" s="27">
        <v>1825</v>
      </c>
      <c r="I20" t="s">
        <v>67</v>
      </c>
      <c r="J20">
        <v>68275</v>
      </c>
      <c r="K20" s="46"/>
    </row>
    <row r="21" spans="1:12">
      <c r="A21" s="25"/>
      <c r="B21" s="24"/>
      <c r="C21" s="14"/>
      <c r="D21" s="15"/>
      <c r="E21" s="22" t="s">
        <v>24</v>
      </c>
      <c r="F21" s="22"/>
      <c r="G21" s="27">
        <v>2063.0434782608695</v>
      </c>
      <c r="I21" s="46"/>
      <c r="J21" s="40"/>
      <c r="K21" s="46"/>
    </row>
    <row r="22" spans="1:12">
      <c r="A22" s="25"/>
      <c r="B22" s="24"/>
      <c r="C22" s="14"/>
      <c r="D22" s="15" t="s">
        <v>31</v>
      </c>
      <c r="E22" s="22" t="s">
        <v>23</v>
      </c>
      <c r="F22" s="22"/>
      <c r="G22" s="27">
        <v>35405</v>
      </c>
      <c r="I22" s="9" t="s">
        <v>42</v>
      </c>
      <c r="J22" s="9"/>
    </row>
    <row r="23" spans="1:12">
      <c r="A23" s="25"/>
      <c r="B23" s="24"/>
      <c r="C23" s="14"/>
      <c r="D23" s="15"/>
      <c r="E23" s="22" t="s">
        <v>29</v>
      </c>
      <c r="F23" s="22"/>
      <c r="G23" s="27">
        <v>35405</v>
      </c>
      <c r="I23" t="s">
        <v>30</v>
      </c>
      <c r="J23" s="41">
        <f>AVERAGE(G18:G21)</f>
        <v>4443.478260869565</v>
      </c>
    </row>
    <row r="24" spans="1:12">
      <c r="A24" s="25"/>
      <c r="B24" s="24"/>
      <c r="C24" s="14"/>
      <c r="D24" s="15"/>
      <c r="E24" s="22" t="s">
        <v>28</v>
      </c>
      <c r="F24" s="22"/>
      <c r="G24" s="27">
        <v>35405</v>
      </c>
    </row>
    <row r="25" spans="1:12">
      <c r="A25" s="25"/>
      <c r="B25" s="24"/>
      <c r="C25" s="14"/>
      <c r="D25" s="15"/>
      <c r="E25" s="22" t="s">
        <v>22</v>
      </c>
      <c r="F25" s="22"/>
      <c r="G25" s="27">
        <v>35405</v>
      </c>
      <c r="I25" s="9" t="s">
        <v>74</v>
      </c>
      <c r="J25" s="9"/>
    </row>
    <row r="26" spans="1:12">
      <c r="A26" s="25"/>
      <c r="B26" s="24"/>
      <c r="C26" s="14"/>
      <c r="D26" s="15"/>
      <c r="E26" s="22" t="s">
        <v>24</v>
      </c>
      <c r="F26" s="22"/>
      <c r="G26" s="27">
        <v>35405</v>
      </c>
      <c r="I26" t="s">
        <v>31</v>
      </c>
      <c r="J26" s="41">
        <f>AVERAGE(G22:G26)</f>
        <v>35405</v>
      </c>
    </row>
    <row r="27" spans="1:12">
      <c r="A27" s="25"/>
      <c r="B27" s="24"/>
      <c r="C27" s="14"/>
      <c r="D27" s="15" t="s">
        <v>32</v>
      </c>
      <c r="E27" s="22" t="s">
        <v>23</v>
      </c>
      <c r="F27" s="22"/>
      <c r="G27" s="27">
        <v>36976.086956521744</v>
      </c>
    </row>
    <row r="28" spans="1:12">
      <c r="A28" s="25"/>
      <c r="B28" s="24"/>
      <c r="C28" s="14"/>
      <c r="D28" s="15"/>
      <c r="E28" s="22" t="s">
        <v>29</v>
      </c>
      <c r="F28" s="22"/>
      <c r="G28" s="28">
        <v>36976.086956521744</v>
      </c>
    </row>
    <row r="29" spans="1:12">
      <c r="A29" s="25"/>
      <c r="B29" s="24"/>
      <c r="C29" s="14"/>
      <c r="D29" s="15"/>
      <c r="E29" s="22" t="s">
        <v>22</v>
      </c>
      <c r="F29" s="22"/>
      <c r="G29" s="28">
        <v>36976.086956521744</v>
      </c>
    </row>
    <row r="30" spans="1:12">
      <c r="A30" s="25"/>
      <c r="B30" s="24"/>
      <c r="C30" s="14"/>
      <c r="D30" s="15"/>
      <c r="E30" s="22" t="s">
        <v>24</v>
      </c>
      <c r="F30" s="22"/>
      <c r="G30" s="28">
        <v>36976.086956521744</v>
      </c>
    </row>
    <row r="31" spans="1:12">
      <c r="A31" s="25"/>
      <c r="B31" s="24"/>
      <c r="C31" s="14" t="s">
        <v>33</v>
      </c>
      <c r="D31" s="15"/>
      <c r="E31" s="22" t="s">
        <v>22</v>
      </c>
      <c r="F31" s="22"/>
      <c r="G31" s="29">
        <v>18922737.546333998</v>
      </c>
    </row>
    <row r="32" spans="1:12">
      <c r="A32" s="25"/>
      <c r="B32" s="24"/>
      <c r="C32" s="14"/>
      <c r="D32" s="15"/>
      <c r="E32" s="22" t="s">
        <v>24</v>
      </c>
      <c r="F32" s="22"/>
      <c r="G32" s="29">
        <v>18922737.546333965</v>
      </c>
    </row>
    <row r="33" spans="1:7">
      <c r="A33" s="25"/>
      <c r="B33" s="24"/>
      <c r="C33" s="12" t="s">
        <v>34</v>
      </c>
      <c r="D33" s="13"/>
      <c r="E33" s="13" t="s">
        <v>34</v>
      </c>
      <c r="F33" s="13"/>
      <c r="G33" s="26">
        <v>166433802.816901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/>
  <cols>
    <col min="1" max="1" width="18.42578125" customWidth="1"/>
    <col min="5" max="5" width="13.28515625" customWidth="1"/>
    <col min="6" max="6" width="22.85546875" customWidth="1"/>
  </cols>
  <sheetData>
    <row r="1" spans="1:6">
      <c r="A1" s="3" t="s">
        <v>64</v>
      </c>
      <c r="B1" s="9"/>
      <c r="C1" s="9"/>
      <c r="D1" s="9"/>
      <c r="E1" s="9"/>
    </row>
    <row r="2" spans="1:6">
      <c r="A2" s="34" t="s">
        <v>14</v>
      </c>
      <c r="B2" s="30"/>
      <c r="C2" s="30"/>
      <c r="D2" s="30"/>
      <c r="E2" s="33"/>
    </row>
    <row r="3" spans="1:6">
      <c r="A3" s="34"/>
      <c r="B3" s="33"/>
      <c r="C3" s="33"/>
      <c r="D3" s="33"/>
      <c r="E3" s="33"/>
    </row>
    <row r="4" spans="1:6">
      <c r="A4" s="37" t="s">
        <v>15</v>
      </c>
      <c r="B4" s="35" t="s">
        <v>16</v>
      </c>
      <c r="C4" s="35" t="s">
        <v>17</v>
      </c>
      <c r="D4" s="35"/>
      <c r="E4" s="31">
        <v>2017</v>
      </c>
      <c r="F4" s="50" t="s">
        <v>75</v>
      </c>
    </row>
    <row r="5" spans="1:6">
      <c r="A5" s="34" t="s">
        <v>20</v>
      </c>
      <c r="B5" s="33" t="s">
        <v>44</v>
      </c>
      <c r="C5" s="33" t="s">
        <v>22</v>
      </c>
      <c r="D5" s="33"/>
      <c r="E5" s="38">
        <v>177835.39874212089</v>
      </c>
      <c r="F5" s="48" t="s">
        <v>72</v>
      </c>
    </row>
    <row r="6" spans="1:6">
      <c r="A6" s="34"/>
      <c r="B6" s="33" t="s">
        <v>45</v>
      </c>
      <c r="C6" s="33" t="s">
        <v>22</v>
      </c>
      <c r="D6" s="33"/>
      <c r="E6" s="38">
        <v>60439.540957583478</v>
      </c>
      <c r="F6" s="48" t="s">
        <v>72</v>
      </c>
    </row>
    <row r="7" spans="1:6">
      <c r="A7" s="34" t="s">
        <v>33</v>
      </c>
      <c r="B7" s="33"/>
      <c r="C7" s="33" t="s">
        <v>22</v>
      </c>
      <c r="D7" s="33"/>
      <c r="E7" s="38">
        <v>2789588.0428378619</v>
      </c>
      <c r="F7" s="49" t="s">
        <v>73</v>
      </c>
    </row>
    <row r="8" spans="1:6">
      <c r="A8" s="34"/>
      <c r="B8" s="33"/>
      <c r="C8" s="33" t="s">
        <v>24</v>
      </c>
      <c r="D8" s="33"/>
      <c r="E8" s="38">
        <v>2789588.0428378619</v>
      </c>
      <c r="F8" s="49" t="s">
        <v>73</v>
      </c>
    </row>
    <row r="9" spans="1:6">
      <c r="A9" s="36" t="s">
        <v>34</v>
      </c>
      <c r="B9" s="32"/>
      <c r="C9" s="32" t="s">
        <v>34</v>
      </c>
      <c r="D9" s="32"/>
      <c r="E9" s="39">
        <v>15377464.7887324</v>
      </c>
      <c r="F9" s="49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6.5703125" style="6" customWidth="1"/>
    <col min="2" max="2" width="9.7109375" style="6" customWidth="1"/>
    <col min="3" max="3" width="8.7109375" style="6" customWidth="1"/>
    <col min="4" max="36" width="9.5703125" style="6" bestFit="1" customWidth="1"/>
    <col min="37" max="16384" width="9.140625" style="6"/>
  </cols>
  <sheetData>
    <row r="1" spans="1:36">
      <c r="A1" s="5" t="s">
        <v>6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6" t="s">
        <v>7</v>
      </c>
      <c r="B2" s="7">
        <f>(IESS_Psng_ROAD_RAIL_AIR!J6*0.621371)</f>
        <v>9070.7818885527995</v>
      </c>
      <c r="C2" s="7">
        <f t="shared" ref="C2:C7" si="0">$B2</f>
        <v>9070.7818885527995</v>
      </c>
      <c r="D2" s="7">
        <f t="shared" ref="D2:AJ7" si="1">$B2</f>
        <v>9070.7818885527995</v>
      </c>
      <c r="E2" s="7">
        <f t="shared" si="1"/>
        <v>9070.7818885527995</v>
      </c>
      <c r="F2" s="7">
        <f t="shared" si="1"/>
        <v>9070.7818885527995</v>
      </c>
      <c r="G2" s="7">
        <f t="shared" si="1"/>
        <v>9070.7818885527995</v>
      </c>
      <c r="H2" s="7">
        <f t="shared" si="1"/>
        <v>9070.7818885527995</v>
      </c>
      <c r="I2" s="7">
        <f t="shared" si="1"/>
        <v>9070.7818885527995</v>
      </c>
      <c r="J2" s="7">
        <f t="shared" si="1"/>
        <v>9070.7818885527995</v>
      </c>
      <c r="K2" s="7">
        <f t="shared" si="1"/>
        <v>9070.7818885527995</v>
      </c>
      <c r="L2" s="7">
        <f t="shared" si="1"/>
        <v>9070.7818885527995</v>
      </c>
      <c r="M2" s="7">
        <f t="shared" si="1"/>
        <v>9070.7818885527995</v>
      </c>
      <c r="N2" s="7">
        <f t="shared" si="1"/>
        <v>9070.7818885527995</v>
      </c>
      <c r="O2" s="7">
        <f t="shared" si="1"/>
        <v>9070.7818885527995</v>
      </c>
      <c r="P2" s="7">
        <f t="shared" si="1"/>
        <v>9070.7818885527995</v>
      </c>
      <c r="Q2" s="7">
        <f t="shared" si="1"/>
        <v>9070.7818885527995</v>
      </c>
      <c r="R2" s="7">
        <f t="shared" si="1"/>
        <v>9070.7818885527995</v>
      </c>
      <c r="S2" s="7">
        <f t="shared" si="1"/>
        <v>9070.7818885527995</v>
      </c>
      <c r="T2" s="7">
        <f t="shared" si="1"/>
        <v>9070.7818885527995</v>
      </c>
      <c r="U2" s="7">
        <f t="shared" si="1"/>
        <v>9070.7818885527995</v>
      </c>
      <c r="V2" s="7">
        <f t="shared" si="1"/>
        <v>9070.7818885527995</v>
      </c>
      <c r="W2" s="7">
        <f t="shared" si="1"/>
        <v>9070.7818885527995</v>
      </c>
      <c r="X2" s="7">
        <f t="shared" si="1"/>
        <v>9070.7818885527995</v>
      </c>
      <c r="Y2" s="7">
        <f t="shared" si="1"/>
        <v>9070.7818885527995</v>
      </c>
      <c r="Z2" s="7">
        <f t="shared" si="1"/>
        <v>9070.7818885527995</v>
      </c>
      <c r="AA2" s="7">
        <f t="shared" si="1"/>
        <v>9070.7818885527995</v>
      </c>
      <c r="AB2" s="7">
        <f t="shared" si="1"/>
        <v>9070.7818885527995</v>
      </c>
      <c r="AC2" s="7">
        <f t="shared" si="1"/>
        <v>9070.7818885527995</v>
      </c>
      <c r="AD2" s="7">
        <f t="shared" si="1"/>
        <v>9070.7818885527995</v>
      </c>
      <c r="AE2" s="7">
        <f t="shared" si="1"/>
        <v>9070.7818885527995</v>
      </c>
      <c r="AF2" s="7">
        <f t="shared" si="1"/>
        <v>9070.7818885527995</v>
      </c>
      <c r="AG2" s="7">
        <f t="shared" si="1"/>
        <v>9070.7818885527995</v>
      </c>
      <c r="AH2" s="7">
        <f t="shared" si="1"/>
        <v>9070.7818885527995</v>
      </c>
      <c r="AI2" s="7">
        <f t="shared" si="1"/>
        <v>9070.7818885527995</v>
      </c>
      <c r="AJ2" s="7">
        <f t="shared" si="1"/>
        <v>9070.7818885527995</v>
      </c>
    </row>
    <row r="3" spans="1:36">
      <c r="A3" s="6" t="s">
        <v>8</v>
      </c>
      <c r="B3" s="7">
        <f>(IESS_Psng_ROAD_RAIL_AIR!J11*0.621371)</f>
        <v>52343.12548139556</v>
      </c>
      <c r="C3" s="7">
        <f t="shared" si="0"/>
        <v>52343.12548139556</v>
      </c>
      <c r="D3" s="7">
        <f t="shared" si="1"/>
        <v>52343.12548139556</v>
      </c>
      <c r="E3" s="7">
        <f t="shared" si="1"/>
        <v>52343.12548139556</v>
      </c>
      <c r="F3" s="7">
        <f t="shared" si="1"/>
        <v>52343.12548139556</v>
      </c>
      <c r="G3" s="7">
        <f t="shared" si="1"/>
        <v>52343.12548139556</v>
      </c>
      <c r="H3" s="7">
        <f t="shared" si="1"/>
        <v>52343.12548139556</v>
      </c>
      <c r="I3" s="7">
        <f t="shared" si="1"/>
        <v>52343.12548139556</v>
      </c>
      <c r="J3" s="7">
        <f t="shared" si="1"/>
        <v>52343.12548139556</v>
      </c>
      <c r="K3" s="7">
        <f t="shared" si="1"/>
        <v>52343.12548139556</v>
      </c>
      <c r="L3" s="7">
        <f t="shared" si="1"/>
        <v>52343.12548139556</v>
      </c>
      <c r="M3" s="7">
        <f t="shared" si="1"/>
        <v>52343.12548139556</v>
      </c>
      <c r="N3" s="7">
        <f t="shared" si="1"/>
        <v>52343.12548139556</v>
      </c>
      <c r="O3" s="7">
        <f t="shared" si="1"/>
        <v>52343.12548139556</v>
      </c>
      <c r="P3" s="7">
        <f t="shared" si="1"/>
        <v>52343.12548139556</v>
      </c>
      <c r="Q3" s="7">
        <f t="shared" si="1"/>
        <v>52343.12548139556</v>
      </c>
      <c r="R3" s="7">
        <f t="shared" si="1"/>
        <v>52343.12548139556</v>
      </c>
      <c r="S3" s="7">
        <f t="shared" si="1"/>
        <v>52343.12548139556</v>
      </c>
      <c r="T3" s="7">
        <f t="shared" si="1"/>
        <v>52343.12548139556</v>
      </c>
      <c r="U3" s="7">
        <f t="shared" si="1"/>
        <v>52343.12548139556</v>
      </c>
      <c r="V3" s="7">
        <f t="shared" si="1"/>
        <v>52343.12548139556</v>
      </c>
      <c r="W3" s="7">
        <f t="shared" si="1"/>
        <v>52343.12548139556</v>
      </c>
      <c r="X3" s="7">
        <f t="shared" si="1"/>
        <v>52343.12548139556</v>
      </c>
      <c r="Y3" s="7">
        <f t="shared" si="1"/>
        <v>52343.12548139556</v>
      </c>
      <c r="Z3" s="7">
        <f t="shared" si="1"/>
        <v>52343.12548139556</v>
      </c>
      <c r="AA3" s="7">
        <f t="shared" si="1"/>
        <v>52343.12548139556</v>
      </c>
      <c r="AB3" s="7">
        <f t="shared" si="1"/>
        <v>52343.12548139556</v>
      </c>
      <c r="AC3" s="7">
        <f t="shared" si="1"/>
        <v>52343.12548139556</v>
      </c>
      <c r="AD3" s="7">
        <f t="shared" si="1"/>
        <v>52343.12548139556</v>
      </c>
      <c r="AE3" s="7">
        <f t="shared" si="1"/>
        <v>52343.12548139556</v>
      </c>
      <c r="AF3" s="7">
        <f t="shared" si="1"/>
        <v>52343.12548139556</v>
      </c>
      <c r="AG3" s="7">
        <f t="shared" si="1"/>
        <v>52343.12548139556</v>
      </c>
      <c r="AH3" s="7">
        <f t="shared" si="1"/>
        <v>52343.12548139556</v>
      </c>
      <c r="AI3" s="7">
        <f t="shared" si="1"/>
        <v>52343.12548139556</v>
      </c>
      <c r="AJ3" s="7">
        <f t="shared" si="1"/>
        <v>52343.12548139556</v>
      </c>
    </row>
    <row r="4" spans="1:36">
      <c r="A4" s="6" t="s">
        <v>9</v>
      </c>
      <c r="B4" s="7">
        <v>1216096</v>
      </c>
      <c r="C4" s="7">
        <f t="shared" si="0"/>
        <v>1216096</v>
      </c>
      <c r="D4" s="7">
        <f t="shared" si="1"/>
        <v>1216096</v>
      </c>
      <c r="E4" s="7">
        <f t="shared" si="1"/>
        <v>1216096</v>
      </c>
      <c r="F4" s="7">
        <f t="shared" si="1"/>
        <v>1216096</v>
      </c>
      <c r="G4" s="7">
        <f t="shared" si="1"/>
        <v>1216096</v>
      </c>
      <c r="H4" s="7">
        <f t="shared" si="1"/>
        <v>1216096</v>
      </c>
      <c r="I4" s="7">
        <f t="shared" si="1"/>
        <v>1216096</v>
      </c>
      <c r="J4" s="7">
        <f t="shared" si="1"/>
        <v>1216096</v>
      </c>
      <c r="K4" s="7">
        <f t="shared" si="1"/>
        <v>1216096</v>
      </c>
      <c r="L4" s="7">
        <f t="shared" si="1"/>
        <v>1216096</v>
      </c>
      <c r="M4" s="7">
        <f t="shared" si="1"/>
        <v>1216096</v>
      </c>
      <c r="N4" s="7">
        <f t="shared" si="1"/>
        <v>1216096</v>
      </c>
      <c r="O4" s="7">
        <f t="shared" si="1"/>
        <v>1216096</v>
      </c>
      <c r="P4" s="7">
        <f t="shared" si="1"/>
        <v>1216096</v>
      </c>
      <c r="Q4" s="7">
        <f t="shared" si="1"/>
        <v>1216096</v>
      </c>
      <c r="R4" s="7">
        <f t="shared" si="1"/>
        <v>1216096</v>
      </c>
      <c r="S4" s="7">
        <f t="shared" si="1"/>
        <v>1216096</v>
      </c>
      <c r="T4" s="7">
        <f t="shared" si="1"/>
        <v>1216096</v>
      </c>
      <c r="U4" s="7">
        <f t="shared" si="1"/>
        <v>1216096</v>
      </c>
      <c r="V4" s="7">
        <f t="shared" si="1"/>
        <v>1216096</v>
      </c>
      <c r="W4" s="7">
        <f t="shared" si="1"/>
        <v>1216096</v>
      </c>
      <c r="X4" s="7">
        <f t="shared" si="1"/>
        <v>1216096</v>
      </c>
      <c r="Y4" s="7">
        <f t="shared" si="1"/>
        <v>1216096</v>
      </c>
      <c r="Z4" s="7">
        <f t="shared" si="1"/>
        <v>1216096</v>
      </c>
      <c r="AA4" s="7">
        <f t="shared" si="1"/>
        <v>1216096</v>
      </c>
      <c r="AB4" s="7">
        <f t="shared" si="1"/>
        <v>1216096</v>
      </c>
      <c r="AC4" s="7">
        <f t="shared" si="1"/>
        <v>1216096</v>
      </c>
      <c r="AD4" s="7">
        <f t="shared" si="1"/>
        <v>1216096</v>
      </c>
      <c r="AE4" s="7">
        <f t="shared" si="1"/>
        <v>1216096</v>
      </c>
      <c r="AF4" s="7">
        <f t="shared" si="1"/>
        <v>1216096</v>
      </c>
      <c r="AG4" s="7">
        <f t="shared" si="1"/>
        <v>1216096</v>
      </c>
      <c r="AH4" s="7">
        <f t="shared" si="1"/>
        <v>1216096</v>
      </c>
      <c r="AI4" s="7">
        <f t="shared" si="1"/>
        <v>1216096</v>
      </c>
      <c r="AJ4" s="7">
        <f t="shared" si="1"/>
        <v>1216096</v>
      </c>
    </row>
    <row r="5" spans="1:36">
      <c r="A5" s="6" t="s">
        <v>10</v>
      </c>
      <c r="B5" s="7">
        <f>(IESS_Psng_ROAD_RAIL_AIR!L17*0.621371)</f>
        <v>23516.080703806208</v>
      </c>
      <c r="C5" s="7">
        <f t="shared" si="0"/>
        <v>23516.080703806208</v>
      </c>
      <c r="D5" s="7">
        <f t="shared" si="1"/>
        <v>23516.080703806208</v>
      </c>
      <c r="E5" s="7">
        <f t="shared" si="1"/>
        <v>23516.080703806208</v>
      </c>
      <c r="F5" s="7">
        <f t="shared" si="1"/>
        <v>23516.080703806208</v>
      </c>
      <c r="G5" s="7">
        <f t="shared" si="1"/>
        <v>23516.080703806208</v>
      </c>
      <c r="H5" s="7">
        <f t="shared" si="1"/>
        <v>23516.080703806208</v>
      </c>
      <c r="I5" s="7">
        <f t="shared" si="1"/>
        <v>23516.080703806208</v>
      </c>
      <c r="J5" s="7">
        <f t="shared" si="1"/>
        <v>23516.080703806208</v>
      </c>
      <c r="K5" s="7">
        <f t="shared" si="1"/>
        <v>23516.080703806208</v>
      </c>
      <c r="L5" s="7">
        <f t="shared" si="1"/>
        <v>23516.080703806208</v>
      </c>
      <c r="M5" s="7">
        <f t="shared" si="1"/>
        <v>23516.080703806208</v>
      </c>
      <c r="N5" s="7">
        <f t="shared" si="1"/>
        <v>23516.080703806208</v>
      </c>
      <c r="O5" s="7">
        <f t="shared" si="1"/>
        <v>23516.080703806208</v>
      </c>
      <c r="P5" s="7">
        <f t="shared" si="1"/>
        <v>23516.080703806208</v>
      </c>
      <c r="Q5" s="7">
        <f t="shared" si="1"/>
        <v>23516.080703806208</v>
      </c>
      <c r="R5" s="7">
        <f t="shared" si="1"/>
        <v>23516.080703806208</v>
      </c>
      <c r="S5" s="7">
        <f t="shared" si="1"/>
        <v>23516.080703806208</v>
      </c>
      <c r="T5" s="7">
        <f t="shared" si="1"/>
        <v>23516.080703806208</v>
      </c>
      <c r="U5" s="7">
        <f t="shared" si="1"/>
        <v>23516.080703806208</v>
      </c>
      <c r="V5" s="7">
        <f t="shared" si="1"/>
        <v>23516.080703806208</v>
      </c>
      <c r="W5" s="7">
        <f t="shared" si="1"/>
        <v>23516.080703806208</v>
      </c>
      <c r="X5" s="7">
        <f t="shared" si="1"/>
        <v>23516.080703806208</v>
      </c>
      <c r="Y5" s="7">
        <f t="shared" si="1"/>
        <v>23516.080703806208</v>
      </c>
      <c r="Z5" s="7">
        <f t="shared" si="1"/>
        <v>23516.080703806208</v>
      </c>
      <c r="AA5" s="7">
        <f t="shared" si="1"/>
        <v>23516.080703806208</v>
      </c>
      <c r="AB5" s="7">
        <f t="shared" si="1"/>
        <v>23516.080703806208</v>
      </c>
      <c r="AC5" s="7">
        <f t="shared" si="1"/>
        <v>23516.080703806208</v>
      </c>
      <c r="AD5" s="7">
        <f t="shared" si="1"/>
        <v>23516.080703806208</v>
      </c>
      <c r="AE5" s="7">
        <f t="shared" si="1"/>
        <v>23516.080703806208</v>
      </c>
      <c r="AF5" s="7">
        <f t="shared" si="1"/>
        <v>23516.080703806208</v>
      </c>
      <c r="AG5" s="7">
        <f t="shared" si="1"/>
        <v>23516.080703806208</v>
      </c>
      <c r="AH5" s="7">
        <f t="shared" si="1"/>
        <v>23516.080703806208</v>
      </c>
      <c r="AI5" s="7">
        <f t="shared" si="1"/>
        <v>23516.080703806208</v>
      </c>
      <c r="AJ5" s="7">
        <f t="shared" si="1"/>
        <v>23516.080703806208</v>
      </c>
    </row>
    <row r="6" spans="1:36">
      <c r="A6" s="6" t="s">
        <v>11</v>
      </c>
      <c r="B6" s="7">
        <f>(IESS_Psng_ROAD_RAIL_AIR!J20*0.621371)</f>
        <v>42424.105024999997</v>
      </c>
      <c r="C6" s="7">
        <f t="shared" si="0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1"/>
        <v>42424.105024999997</v>
      </c>
      <c r="T6" s="7">
        <f t="shared" si="1"/>
        <v>42424.105024999997</v>
      </c>
      <c r="U6" s="7">
        <f t="shared" si="1"/>
        <v>42424.105024999997</v>
      </c>
      <c r="V6" s="7">
        <f t="shared" si="1"/>
        <v>42424.105024999997</v>
      </c>
      <c r="W6" s="7">
        <f t="shared" si="1"/>
        <v>42424.105024999997</v>
      </c>
      <c r="X6" s="7">
        <f t="shared" si="1"/>
        <v>42424.105024999997</v>
      </c>
      <c r="Y6" s="7">
        <f t="shared" si="1"/>
        <v>42424.105024999997</v>
      </c>
      <c r="Z6" s="7">
        <f t="shared" si="1"/>
        <v>42424.105024999997</v>
      </c>
      <c r="AA6" s="7">
        <f t="shared" si="1"/>
        <v>42424.105024999997</v>
      </c>
      <c r="AB6" s="7">
        <f t="shared" si="1"/>
        <v>42424.105024999997</v>
      </c>
      <c r="AC6" s="7">
        <f t="shared" si="1"/>
        <v>42424.105024999997</v>
      </c>
      <c r="AD6" s="7">
        <f t="shared" si="1"/>
        <v>42424.105024999997</v>
      </c>
      <c r="AE6" s="7">
        <f t="shared" si="1"/>
        <v>42424.105024999997</v>
      </c>
      <c r="AF6" s="7">
        <f t="shared" si="1"/>
        <v>42424.105024999997</v>
      </c>
      <c r="AG6" s="7">
        <f t="shared" si="1"/>
        <v>42424.105024999997</v>
      </c>
      <c r="AH6" s="7">
        <f t="shared" si="1"/>
        <v>42424.105024999997</v>
      </c>
      <c r="AI6" s="7">
        <f t="shared" si="1"/>
        <v>42424.105024999997</v>
      </c>
      <c r="AJ6" s="7">
        <f t="shared" si="1"/>
        <v>42424.105024999997</v>
      </c>
    </row>
    <row r="7" spans="1:36">
      <c r="A7" s="6" t="s">
        <v>12</v>
      </c>
      <c r="B7" s="7">
        <f>(IESS_Psng_ROAD_RAIL_AIR!J23*0.621371)</f>
        <v>2761.0485304347826</v>
      </c>
      <c r="C7" s="7">
        <f t="shared" si="0"/>
        <v>2761.0485304347826</v>
      </c>
      <c r="D7" s="7">
        <f t="shared" si="1"/>
        <v>2761.0485304347826</v>
      </c>
      <c r="E7" s="7">
        <f t="shared" si="1"/>
        <v>2761.0485304347826</v>
      </c>
      <c r="F7" s="7">
        <f t="shared" si="1"/>
        <v>2761.0485304347826</v>
      </c>
      <c r="G7" s="7">
        <f t="shared" si="1"/>
        <v>2761.0485304347826</v>
      </c>
      <c r="H7" s="7">
        <f t="shared" si="1"/>
        <v>2761.0485304347826</v>
      </c>
      <c r="I7" s="7">
        <f t="shared" si="1"/>
        <v>2761.0485304347826</v>
      </c>
      <c r="J7" s="7">
        <f t="shared" si="1"/>
        <v>2761.0485304347826</v>
      </c>
      <c r="K7" s="7">
        <f t="shared" si="1"/>
        <v>2761.0485304347826</v>
      </c>
      <c r="L7" s="7">
        <f t="shared" si="1"/>
        <v>2761.0485304347826</v>
      </c>
      <c r="M7" s="7">
        <f t="shared" si="1"/>
        <v>2761.0485304347826</v>
      </c>
      <c r="N7" s="7">
        <f t="shared" si="1"/>
        <v>2761.0485304347826</v>
      </c>
      <c r="O7" s="7">
        <f t="shared" si="1"/>
        <v>2761.0485304347826</v>
      </c>
      <c r="P7" s="7">
        <f t="shared" si="1"/>
        <v>2761.0485304347826</v>
      </c>
      <c r="Q7" s="7">
        <f t="shared" si="1"/>
        <v>2761.0485304347826</v>
      </c>
      <c r="R7" s="7">
        <f t="shared" si="1"/>
        <v>2761.0485304347826</v>
      </c>
      <c r="S7" s="7">
        <f t="shared" si="1"/>
        <v>2761.0485304347826</v>
      </c>
      <c r="T7" s="7">
        <f t="shared" si="1"/>
        <v>2761.0485304347826</v>
      </c>
      <c r="U7" s="7">
        <f t="shared" si="1"/>
        <v>2761.0485304347826</v>
      </c>
      <c r="V7" s="7">
        <f t="shared" si="1"/>
        <v>2761.0485304347826</v>
      </c>
      <c r="W7" s="7">
        <f t="shared" si="1"/>
        <v>2761.0485304347826</v>
      </c>
      <c r="X7" s="7">
        <f t="shared" si="1"/>
        <v>2761.0485304347826</v>
      </c>
      <c r="Y7" s="7">
        <f t="shared" si="1"/>
        <v>2761.0485304347826</v>
      </c>
      <c r="Z7" s="7">
        <f t="shared" si="1"/>
        <v>2761.0485304347826</v>
      </c>
      <c r="AA7" s="7">
        <f t="shared" si="1"/>
        <v>2761.0485304347826</v>
      </c>
      <c r="AB7" s="7">
        <f t="shared" si="1"/>
        <v>2761.0485304347826</v>
      </c>
      <c r="AC7" s="7">
        <f t="shared" si="1"/>
        <v>2761.0485304347826</v>
      </c>
      <c r="AD7" s="7">
        <f t="shared" si="1"/>
        <v>2761.0485304347826</v>
      </c>
      <c r="AE7" s="7">
        <f t="shared" si="1"/>
        <v>2761.0485304347826</v>
      </c>
      <c r="AF7" s="7">
        <f t="shared" si="1"/>
        <v>2761.0485304347826</v>
      </c>
      <c r="AG7" s="7">
        <f t="shared" si="1"/>
        <v>2761.0485304347826</v>
      </c>
      <c r="AH7" s="7">
        <f t="shared" si="1"/>
        <v>2761.0485304347826</v>
      </c>
      <c r="AI7" s="7">
        <f t="shared" si="1"/>
        <v>2761.0485304347826</v>
      </c>
      <c r="AJ7" s="7">
        <f t="shared" si="1"/>
        <v>2761.0485304347826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6.5703125" style="6" customWidth="1"/>
    <col min="2" max="2" width="9" style="6" customWidth="1"/>
    <col min="3" max="16384" width="9.140625" style="6"/>
  </cols>
  <sheetData>
    <row r="1" spans="1:36">
      <c r="A1" s="5" t="s">
        <v>6</v>
      </c>
      <c r="B1" s="4">
        <v>2016</v>
      </c>
      <c r="C1" s="5">
        <v>2017</v>
      </c>
      <c r="D1" s="4">
        <v>2018</v>
      </c>
      <c r="E1" s="5">
        <v>2019</v>
      </c>
      <c r="F1" s="4">
        <v>2020</v>
      </c>
      <c r="G1" s="5">
        <v>2021</v>
      </c>
      <c r="H1" s="4">
        <v>2022</v>
      </c>
      <c r="I1" s="5">
        <v>2023</v>
      </c>
      <c r="J1" s="4">
        <v>2024</v>
      </c>
      <c r="K1" s="5">
        <v>2025</v>
      </c>
      <c r="L1" s="4">
        <v>2026</v>
      </c>
      <c r="M1" s="5">
        <v>2027</v>
      </c>
      <c r="N1" s="4">
        <v>2028</v>
      </c>
      <c r="O1" s="5">
        <v>2029</v>
      </c>
      <c r="P1" s="4">
        <v>2030</v>
      </c>
      <c r="Q1" s="5">
        <v>2031</v>
      </c>
      <c r="R1" s="4">
        <v>2032</v>
      </c>
      <c r="S1" s="5">
        <v>2033</v>
      </c>
      <c r="T1" s="4">
        <v>2034</v>
      </c>
      <c r="U1" s="5">
        <v>2035</v>
      </c>
      <c r="V1" s="4">
        <v>2036</v>
      </c>
      <c r="W1" s="5">
        <v>2037</v>
      </c>
      <c r="X1" s="4">
        <v>2038</v>
      </c>
      <c r="Y1" s="5">
        <v>2039</v>
      </c>
      <c r="Z1" s="4">
        <v>2040</v>
      </c>
      <c r="AA1" s="5">
        <v>2041</v>
      </c>
      <c r="AB1" s="4">
        <v>2042</v>
      </c>
      <c r="AC1" s="5">
        <v>2043</v>
      </c>
      <c r="AD1" s="4">
        <v>2044</v>
      </c>
      <c r="AE1" s="5">
        <v>2045</v>
      </c>
      <c r="AF1" s="4">
        <v>2046</v>
      </c>
      <c r="AG1" s="5">
        <v>2047</v>
      </c>
      <c r="AH1" s="4">
        <v>2048</v>
      </c>
      <c r="AI1" s="5">
        <v>2049</v>
      </c>
      <c r="AJ1" s="4">
        <v>2050</v>
      </c>
    </row>
    <row r="2" spans="1:36">
      <c r="A2" s="6" t="s">
        <v>7</v>
      </c>
      <c r="B2">
        <v>19173</v>
      </c>
      <c r="C2" s="7">
        <f>$B2</f>
        <v>19173</v>
      </c>
      <c r="D2" s="7">
        <f t="shared" ref="D2:AJ7" si="0">$B2</f>
        <v>19173</v>
      </c>
      <c r="E2" s="7">
        <f t="shared" si="0"/>
        <v>19173</v>
      </c>
      <c r="F2" s="7">
        <f t="shared" si="0"/>
        <v>19173</v>
      </c>
      <c r="G2" s="7">
        <f t="shared" si="0"/>
        <v>19173</v>
      </c>
      <c r="H2" s="7">
        <f t="shared" si="0"/>
        <v>19173</v>
      </c>
      <c r="I2" s="7">
        <f t="shared" si="0"/>
        <v>19173</v>
      </c>
      <c r="J2" s="7">
        <f t="shared" si="0"/>
        <v>19173</v>
      </c>
      <c r="K2" s="7">
        <f t="shared" si="0"/>
        <v>19173</v>
      </c>
      <c r="L2" s="7">
        <f t="shared" si="0"/>
        <v>19173</v>
      </c>
      <c r="M2" s="7">
        <f t="shared" si="0"/>
        <v>19173</v>
      </c>
      <c r="N2" s="7">
        <f t="shared" si="0"/>
        <v>19173</v>
      </c>
      <c r="O2" s="7">
        <f t="shared" si="0"/>
        <v>19173</v>
      </c>
      <c r="P2" s="7">
        <f t="shared" si="0"/>
        <v>19173</v>
      </c>
      <c r="Q2" s="7">
        <f t="shared" si="0"/>
        <v>19173</v>
      </c>
      <c r="R2" s="7">
        <f t="shared" si="0"/>
        <v>19173</v>
      </c>
      <c r="S2" s="7">
        <f t="shared" si="0"/>
        <v>19173</v>
      </c>
      <c r="T2" s="7">
        <f t="shared" si="0"/>
        <v>19173</v>
      </c>
      <c r="U2" s="7">
        <f t="shared" si="0"/>
        <v>19173</v>
      </c>
      <c r="V2" s="7">
        <f t="shared" si="0"/>
        <v>19173</v>
      </c>
      <c r="W2" s="7">
        <f t="shared" si="0"/>
        <v>19173</v>
      </c>
      <c r="X2" s="7">
        <f t="shared" si="0"/>
        <v>19173</v>
      </c>
      <c r="Y2" s="7">
        <f t="shared" si="0"/>
        <v>19173</v>
      </c>
      <c r="Z2" s="7">
        <f t="shared" si="0"/>
        <v>19173</v>
      </c>
      <c r="AA2" s="7">
        <f t="shared" si="0"/>
        <v>19173</v>
      </c>
      <c r="AB2" s="7">
        <f t="shared" si="0"/>
        <v>19173</v>
      </c>
      <c r="AC2" s="7">
        <f t="shared" si="0"/>
        <v>19173</v>
      </c>
      <c r="AD2" s="7">
        <f t="shared" si="0"/>
        <v>19173</v>
      </c>
      <c r="AE2" s="7">
        <f t="shared" si="0"/>
        <v>19173</v>
      </c>
      <c r="AF2" s="7">
        <f t="shared" si="0"/>
        <v>19173</v>
      </c>
      <c r="AG2" s="7">
        <f t="shared" si="0"/>
        <v>19173</v>
      </c>
      <c r="AH2" s="7">
        <f t="shared" si="0"/>
        <v>19173</v>
      </c>
      <c r="AI2" s="7">
        <f t="shared" si="0"/>
        <v>19173</v>
      </c>
      <c r="AJ2" s="7">
        <f t="shared" si="0"/>
        <v>19173</v>
      </c>
    </row>
    <row r="3" spans="1:36">
      <c r="A3" s="6" t="s">
        <v>8</v>
      </c>
      <c r="B3">
        <v>25593</v>
      </c>
      <c r="C3" s="7">
        <f t="shared" ref="C3:R7" si="1">$B3</f>
        <v>25593</v>
      </c>
      <c r="D3" s="7">
        <f t="shared" si="1"/>
        <v>25593</v>
      </c>
      <c r="E3" s="7">
        <f t="shared" si="1"/>
        <v>25593</v>
      </c>
      <c r="F3" s="7">
        <f t="shared" si="1"/>
        <v>25593</v>
      </c>
      <c r="G3" s="7">
        <f t="shared" si="1"/>
        <v>25593</v>
      </c>
      <c r="H3" s="7">
        <f t="shared" si="1"/>
        <v>25593</v>
      </c>
      <c r="I3" s="7">
        <f t="shared" si="1"/>
        <v>25593</v>
      </c>
      <c r="J3" s="7">
        <f t="shared" si="1"/>
        <v>25593</v>
      </c>
      <c r="K3" s="7">
        <f t="shared" si="1"/>
        <v>25593</v>
      </c>
      <c r="L3" s="7">
        <f t="shared" si="1"/>
        <v>25593</v>
      </c>
      <c r="M3" s="7">
        <f t="shared" si="1"/>
        <v>25593</v>
      </c>
      <c r="N3" s="7">
        <f t="shared" si="1"/>
        <v>25593</v>
      </c>
      <c r="O3" s="7">
        <f t="shared" si="1"/>
        <v>25593</v>
      </c>
      <c r="P3" s="7">
        <f t="shared" si="1"/>
        <v>25593</v>
      </c>
      <c r="Q3" s="7">
        <f t="shared" si="1"/>
        <v>25593</v>
      </c>
      <c r="R3" s="7">
        <f t="shared" si="1"/>
        <v>25593</v>
      </c>
      <c r="S3" s="7">
        <f t="shared" si="0"/>
        <v>25593</v>
      </c>
      <c r="T3" s="7">
        <f t="shared" si="0"/>
        <v>25593</v>
      </c>
      <c r="U3" s="7">
        <f t="shared" si="0"/>
        <v>25593</v>
      </c>
      <c r="V3" s="7">
        <f t="shared" si="0"/>
        <v>25593</v>
      </c>
      <c r="W3" s="7">
        <f t="shared" si="0"/>
        <v>25593</v>
      </c>
      <c r="X3" s="7">
        <f t="shared" si="0"/>
        <v>25593</v>
      </c>
      <c r="Y3" s="7">
        <f t="shared" si="0"/>
        <v>25593</v>
      </c>
      <c r="Z3" s="7">
        <f t="shared" si="0"/>
        <v>25593</v>
      </c>
      <c r="AA3" s="7">
        <f t="shared" si="0"/>
        <v>25593</v>
      </c>
      <c r="AB3" s="7">
        <f t="shared" si="0"/>
        <v>25593</v>
      </c>
      <c r="AC3" s="7">
        <f t="shared" si="0"/>
        <v>25593</v>
      </c>
      <c r="AD3" s="7">
        <f t="shared" si="0"/>
        <v>25593</v>
      </c>
      <c r="AE3" s="7">
        <f t="shared" si="0"/>
        <v>25593</v>
      </c>
      <c r="AF3" s="7">
        <f t="shared" si="0"/>
        <v>25593</v>
      </c>
      <c r="AG3" s="7">
        <f t="shared" si="0"/>
        <v>25593</v>
      </c>
      <c r="AH3" s="7">
        <f t="shared" si="0"/>
        <v>25593</v>
      </c>
      <c r="AI3" s="7">
        <f t="shared" si="0"/>
        <v>25593</v>
      </c>
      <c r="AJ3" s="7">
        <f t="shared" si="0"/>
        <v>25593</v>
      </c>
    </row>
    <row r="4" spans="1:36">
      <c r="A4" s="6" t="s">
        <v>9</v>
      </c>
      <c r="B4" s="7">
        <v>1216096</v>
      </c>
      <c r="C4" s="7">
        <f t="shared" si="1"/>
        <v>1216096</v>
      </c>
      <c r="D4" s="7">
        <f t="shared" si="0"/>
        <v>1216096</v>
      </c>
      <c r="E4" s="7">
        <f t="shared" si="0"/>
        <v>1216096</v>
      </c>
      <c r="F4" s="7">
        <f t="shared" si="0"/>
        <v>1216096</v>
      </c>
      <c r="G4" s="7">
        <f t="shared" si="0"/>
        <v>1216096</v>
      </c>
      <c r="H4" s="7">
        <f t="shared" si="0"/>
        <v>1216096</v>
      </c>
      <c r="I4" s="7">
        <f t="shared" si="0"/>
        <v>1216096</v>
      </c>
      <c r="J4" s="7">
        <f t="shared" si="0"/>
        <v>1216096</v>
      </c>
      <c r="K4" s="7">
        <f t="shared" si="0"/>
        <v>1216096</v>
      </c>
      <c r="L4" s="7">
        <f t="shared" si="0"/>
        <v>1216096</v>
      </c>
      <c r="M4" s="7">
        <f t="shared" si="0"/>
        <v>1216096</v>
      </c>
      <c r="N4" s="7">
        <f t="shared" si="0"/>
        <v>1216096</v>
      </c>
      <c r="O4" s="7">
        <f t="shared" si="0"/>
        <v>1216096</v>
      </c>
      <c r="P4" s="7">
        <f t="shared" si="0"/>
        <v>1216096</v>
      </c>
      <c r="Q4" s="7">
        <f t="shared" si="0"/>
        <v>1216096</v>
      </c>
      <c r="R4" s="7">
        <f t="shared" si="0"/>
        <v>1216096</v>
      </c>
      <c r="S4" s="7">
        <f t="shared" si="0"/>
        <v>1216096</v>
      </c>
      <c r="T4" s="7">
        <f t="shared" si="0"/>
        <v>1216096</v>
      </c>
      <c r="U4" s="7">
        <f t="shared" si="0"/>
        <v>1216096</v>
      </c>
      <c r="V4" s="7">
        <f t="shared" si="0"/>
        <v>1216096</v>
      </c>
      <c r="W4" s="7">
        <f t="shared" si="0"/>
        <v>1216096</v>
      </c>
      <c r="X4" s="7">
        <f t="shared" si="0"/>
        <v>1216096</v>
      </c>
      <c r="Y4" s="7">
        <f t="shared" si="0"/>
        <v>1216096</v>
      </c>
      <c r="Z4" s="7">
        <f t="shared" si="0"/>
        <v>1216096</v>
      </c>
      <c r="AA4" s="7">
        <f t="shared" si="0"/>
        <v>1216096</v>
      </c>
      <c r="AB4" s="7">
        <f t="shared" si="0"/>
        <v>1216096</v>
      </c>
      <c r="AC4" s="7">
        <f t="shared" si="0"/>
        <v>1216096</v>
      </c>
      <c r="AD4" s="7">
        <f t="shared" si="0"/>
        <v>1216096</v>
      </c>
      <c r="AE4" s="7">
        <f t="shared" si="0"/>
        <v>1216096</v>
      </c>
      <c r="AF4" s="7">
        <f t="shared" si="0"/>
        <v>1216096</v>
      </c>
      <c r="AG4" s="7">
        <f t="shared" si="0"/>
        <v>1216096</v>
      </c>
      <c r="AH4" s="7">
        <f t="shared" si="0"/>
        <v>1216096</v>
      </c>
      <c r="AI4" s="7">
        <f t="shared" si="0"/>
        <v>1216096</v>
      </c>
      <c r="AJ4" s="7">
        <f t="shared" si="0"/>
        <v>1216096</v>
      </c>
    </row>
    <row r="5" spans="1:36">
      <c r="A5" s="6" t="s">
        <v>10</v>
      </c>
      <c r="B5" s="7">
        <v>64944</v>
      </c>
      <c r="C5" s="7">
        <f t="shared" si="1"/>
        <v>64944</v>
      </c>
      <c r="D5" s="7">
        <f t="shared" si="0"/>
        <v>64944</v>
      </c>
      <c r="E5" s="7">
        <f t="shared" si="0"/>
        <v>64944</v>
      </c>
      <c r="F5" s="7">
        <f t="shared" si="0"/>
        <v>64944</v>
      </c>
      <c r="G5" s="7">
        <f t="shared" si="0"/>
        <v>64944</v>
      </c>
      <c r="H5" s="7">
        <f t="shared" si="0"/>
        <v>64944</v>
      </c>
      <c r="I5" s="7">
        <f t="shared" si="0"/>
        <v>64944</v>
      </c>
      <c r="J5" s="7">
        <f t="shared" si="0"/>
        <v>64944</v>
      </c>
      <c r="K5" s="7">
        <f t="shared" si="0"/>
        <v>64944</v>
      </c>
      <c r="L5" s="7">
        <f t="shared" si="0"/>
        <v>64944</v>
      </c>
      <c r="M5" s="7">
        <f t="shared" si="0"/>
        <v>64944</v>
      </c>
      <c r="N5" s="7">
        <f t="shared" si="0"/>
        <v>64944</v>
      </c>
      <c r="O5" s="7">
        <f t="shared" si="0"/>
        <v>64944</v>
      </c>
      <c r="P5" s="7">
        <f t="shared" si="0"/>
        <v>64944</v>
      </c>
      <c r="Q5" s="7">
        <f t="shared" si="0"/>
        <v>64944</v>
      </c>
      <c r="R5" s="7">
        <f t="shared" si="0"/>
        <v>64944</v>
      </c>
      <c r="S5" s="7">
        <f t="shared" si="0"/>
        <v>64944</v>
      </c>
      <c r="T5" s="7">
        <f t="shared" si="0"/>
        <v>64944</v>
      </c>
      <c r="U5" s="7">
        <f t="shared" si="0"/>
        <v>64944</v>
      </c>
      <c r="V5" s="7">
        <f t="shared" si="0"/>
        <v>64944</v>
      </c>
      <c r="W5" s="7">
        <f t="shared" si="0"/>
        <v>64944</v>
      </c>
      <c r="X5" s="7">
        <f t="shared" si="0"/>
        <v>64944</v>
      </c>
      <c r="Y5" s="7">
        <f t="shared" si="0"/>
        <v>64944</v>
      </c>
      <c r="Z5" s="7">
        <f t="shared" si="0"/>
        <v>64944</v>
      </c>
      <c r="AA5" s="7">
        <f t="shared" si="0"/>
        <v>64944</v>
      </c>
      <c r="AB5" s="7">
        <f t="shared" si="0"/>
        <v>64944</v>
      </c>
      <c r="AC5" s="7">
        <f t="shared" si="0"/>
        <v>64944</v>
      </c>
      <c r="AD5" s="7">
        <f t="shared" si="0"/>
        <v>64944</v>
      </c>
      <c r="AE5" s="7">
        <f t="shared" si="0"/>
        <v>64944</v>
      </c>
      <c r="AF5" s="7">
        <f t="shared" si="0"/>
        <v>64944</v>
      </c>
      <c r="AG5" s="7">
        <f t="shared" si="0"/>
        <v>64944</v>
      </c>
      <c r="AH5" s="7">
        <f t="shared" si="0"/>
        <v>64944</v>
      </c>
      <c r="AI5" s="7">
        <f t="shared" si="0"/>
        <v>64944</v>
      </c>
      <c r="AJ5" s="7">
        <f t="shared" si="0"/>
        <v>64944</v>
      </c>
    </row>
    <row r="6" spans="1:36">
      <c r="A6" s="6" t="s">
        <v>11</v>
      </c>
      <c r="B6" s="7">
        <v>40585</v>
      </c>
      <c r="C6" s="7">
        <f t="shared" si="1"/>
        <v>40585</v>
      </c>
      <c r="D6" s="7">
        <f t="shared" si="0"/>
        <v>40585</v>
      </c>
      <c r="E6" s="7">
        <f t="shared" si="0"/>
        <v>40585</v>
      </c>
      <c r="F6" s="7">
        <f t="shared" si="0"/>
        <v>40585</v>
      </c>
      <c r="G6" s="7">
        <f t="shared" si="0"/>
        <v>40585</v>
      </c>
      <c r="H6" s="7">
        <f t="shared" si="0"/>
        <v>40585</v>
      </c>
      <c r="I6" s="7">
        <f t="shared" si="0"/>
        <v>40585</v>
      </c>
      <c r="J6" s="7">
        <f t="shared" si="0"/>
        <v>40585</v>
      </c>
      <c r="K6" s="7">
        <f t="shared" si="0"/>
        <v>40585</v>
      </c>
      <c r="L6" s="7">
        <f t="shared" si="0"/>
        <v>40585</v>
      </c>
      <c r="M6" s="7">
        <f t="shared" si="0"/>
        <v>40585</v>
      </c>
      <c r="N6" s="7">
        <f t="shared" si="0"/>
        <v>40585</v>
      </c>
      <c r="O6" s="7">
        <f t="shared" si="0"/>
        <v>40585</v>
      </c>
      <c r="P6" s="7">
        <f t="shared" si="0"/>
        <v>40585</v>
      </c>
      <c r="Q6" s="7">
        <f t="shared" si="0"/>
        <v>40585</v>
      </c>
      <c r="R6" s="7">
        <f t="shared" si="0"/>
        <v>40585</v>
      </c>
      <c r="S6" s="7">
        <f t="shared" si="0"/>
        <v>40585</v>
      </c>
      <c r="T6" s="7">
        <f t="shared" si="0"/>
        <v>40585</v>
      </c>
      <c r="U6" s="7">
        <f t="shared" si="0"/>
        <v>40585</v>
      </c>
      <c r="V6" s="7">
        <f t="shared" si="0"/>
        <v>40585</v>
      </c>
      <c r="W6" s="7">
        <f t="shared" si="0"/>
        <v>40585</v>
      </c>
      <c r="X6" s="7">
        <f t="shared" si="0"/>
        <v>40585</v>
      </c>
      <c r="Y6" s="7">
        <f t="shared" si="0"/>
        <v>40585</v>
      </c>
      <c r="Z6" s="7">
        <f t="shared" si="0"/>
        <v>40585</v>
      </c>
      <c r="AA6" s="7">
        <f t="shared" si="0"/>
        <v>40585</v>
      </c>
      <c r="AB6" s="7">
        <f t="shared" si="0"/>
        <v>40585</v>
      </c>
      <c r="AC6" s="7">
        <f t="shared" si="0"/>
        <v>40585</v>
      </c>
      <c r="AD6" s="7">
        <f t="shared" si="0"/>
        <v>40585</v>
      </c>
      <c r="AE6" s="7">
        <f t="shared" si="0"/>
        <v>40585</v>
      </c>
      <c r="AF6" s="7">
        <f t="shared" si="0"/>
        <v>40585</v>
      </c>
      <c r="AG6" s="7">
        <f t="shared" si="0"/>
        <v>40585</v>
      </c>
      <c r="AH6" s="7">
        <f t="shared" si="0"/>
        <v>40585</v>
      </c>
      <c r="AI6" s="7">
        <f t="shared" si="0"/>
        <v>40585</v>
      </c>
      <c r="AJ6" s="7">
        <f t="shared" si="0"/>
        <v>40585</v>
      </c>
    </row>
    <row r="7" spans="1:36">
      <c r="A7" s="6" t="s">
        <v>12</v>
      </c>
      <c r="B7" s="7">
        <f>(IESS_Psng_ROAD_RAIL_AIR!J26*0.621371)</f>
        <v>21999.640254999998</v>
      </c>
      <c r="C7" s="7">
        <f t="shared" si="1"/>
        <v>21999.640254999998</v>
      </c>
      <c r="D7" s="7">
        <f t="shared" si="0"/>
        <v>21999.640254999998</v>
      </c>
      <c r="E7" s="7">
        <f t="shared" si="0"/>
        <v>21999.640254999998</v>
      </c>
      <c r="F7" s="7">
        <f t="shared" si="0"/>
        <v>21999.640254999998</v>
      </c>
      <c r="G7" s="7">
        <f t="shared" si="0"/>
        <v>21999.640254999998</v>
      </c>
      <c r="H7" s="7">
        <f t="shared" si="0"/>
        <v>21999.640254999998</v>
      </c>
      <c r="I7" s="7">
        <f t="shared" si="0"/>
        <v>21999.640254999998</v>
      </c>
      <c r="J7" s="7">
        <f t="shared" si="0"/>
        <v>21999.640254999998</v>
      </c>
      <c r="K7" s="7">
        <f t="shared" si="0"/>
        <v>21999.640254999998</v>
      </c>
      <c r="L7" s="7">
        <f t="shared" si="0"/>
        <v>21999.640254999998</v>
      </c>
      <c r="M7" s="7">
        <f t="shared" si="0"/>
        <v>21999.640254999998</v>
      </c>
      <c r="N7" s="7">
        <f t="shared" si="0"/>
        <v>21999.640254999998</v>
      </c>
      <c r="O7" s="7">
        <f t="shared" si="0"/>
        <v>21999.640254999998</v>
      </c>
      <c r="P7" s="7">
        <f t="shared" si="0"/>
        <v>21999.640254999998</v>
      </c>
      <c r="Q7" s="7">
        <f t="shared" si="0"/>
        <v>21999.640254999998</v>
      </c>
      <c r="R7" s="7">
        <f t="shared" si="0"/>
        <v>21999.640254999998</v>
      </c>
      <c r="S7" s="7">
        <f t="shared" si="0"/>
        <v>21999.640254999998</v>
      </c>
      <c r="T7" s="7">
        <f t="shared" si="0"/>
        <v>21999.640254999998</v>
      </c>
      <c r="U7" s="7">
        <f t="shared" si="0"/>
        <v>21999.640254999998</v>
      </c>
      <c r="V7" s="7">
        <f t="shared" si="0"/>
        <v>21999.640254999998</v>
      </c>
      <c r="W7" s="7">
        <f t="shared" si="0"/>
        <v>21999.640254999998</v>
      </c>
      <c r="X7" s="7">
        <f t="shared" si="0"/>
        <v>21999.640254999998</v>
      </c>
      <c r="Y7" s="7">
        <f t="shared" si="0"/>
        <v>21999.640254999998</v>
      </c>
      <c r="Z7" s="7">
        <f t="shared" si="0"/>
        <v>21999.640254999998</v>
      </c>
      <c r="AA7" s="7">
        <f t="shared" si="0"/>
        <v>21999.640254999998</v>
      </c>
      <c r="AB7" s="7">
        <f t="shared" si="0"/>
        <v>21999.640254999998</v>
      </c>
      <c r="AC7" s="7">
        <f t="shared" si="0"/>
        <v>21999.640254999998</v>
      </c>
      <c r="AD7" s="7">
        <f t="shared" si="0"/>
        <v>21999.640254999998</v>
      </c>
      <c r="AE7" s="7">
        <f t="shared" si="0"/>
        <v>21999.640254999998</v>
      </c>
      <c r="AF7" s="7">
        <f t="shared" si="0"/>
        <v>21999.640254999998</v>
      </c>
      <c r="AG7" s="7">
        <f t="shared" si="0"/>
        <v>21999.640254999998</v>
      </c>
      <c r="AH7" s="7">
        <f t="shared" si="0"/>
        <v>21999.640254999998</v>
      </c>
      <c r="AI7" s="7">
        <f t="shared" si="0"/>
        <v>21999.640254999998</v>
      </c>
      <c r="AJ7" s="7">
        <f t="shared" si="0"/>
        <v>21999.640254999998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IESS_Psng_ROAD_RAIL_AIR</vt:lpstr>
      <vt:lpstr>IESS_Frgt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Jeffrey Rissman</cp:lastModifiedBy>
  <cp:revision/>
  <dcterms:created xsi:type="dcterms:W3CDTF">2015-03-31T22:53:51Z</dcterms:created>
  <dcterms:modified xsi:type="dcterms:W3CDTF">2018-06-08T18:54:11Z</dcterms:modified>
  <cp:category/>
  <cp:contentStatus/>
</cp:coreProperties>
</file>