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3.3-india-wipB2\InputData\trans\BNVFE\"/>
    </mc:Choice>
  </mc:AlternateContent>
  <bookViews>
    <workbookView xWindow="360" yWindow="90" windowWidth="19425" windowHeight="11025" tabRatio="742" activeTab="1"/>
  </bookViews>
  <sheets>
    <sheet name="About" sheetId="1" r:id="rId1"/>
    <sheet name="Data from India AVLo" sheetId="25" r:id="rId2"/>
    <sheet name="Conversion Factors" sheetId="24" r:id="rId3"/>
    <sheet name="India Data" sheetId="23" r:id="rId4"/>
    <sheet name="Multipliers by Technology" sheetId="26" r:id="rId5"/>
    <sheet name="Psgr Ship Data" sheetId="27" r:id="rId6"/>
    <sheet name="AEO 7" sheetId="4" r:id="rId7"/>
    <sheet name="AEO 48" sheetId="16" r:id="rId8"/>
    <sheet name="AEO 49" sheetId="17" r:id="rId9"/>
    <sheet name="NTS 1-40" sheetId="20" r:id="rId10"/>
    <sheet name="U.S. Aircraft Calcs" sheetId="18" r:id="rId11"/>
    <sheet name="BNVFE-LDVs-psgr" sheetId="2" r:id="rId12"/>
    <sheet name="BNVFE-LDVs-frgt" sheetId="5" r:id="rId13"/>
    <sheet name="BNVFE-HDVs-psgr" sheetId="6" r:id="rId14"/>
    <sheet name="BNVFE-HDVs-frgt" sheetId="7" r:id="rId15"/>
    <sheet name="BNVFE-aircraft-psgr" sheetId="8" r:id="rId16"/>
    <sheet name="BNVFE-aircraft-frgt" sheetId="9" r:id="rId17"/>
    <sheet name="BNVFE-rail-psgr" sheetId="10" r:id="rId18"/>
    <sheet name="BNVFE-rail-frgt" sheetId="11" r:id="rId19"/>
    <sheet name="BNVFE-ships-psgr" sheetId="12" r:id="rId20"/>
    <sheet name="BNVFE-ships-frgt" sheetId="13" r:id="rId21"/>
    <sheet name="BNVFE-motorbikes-psgr" sheetId="14" r:id="rId22"/>
    <sheet name="BNVFE-motorbikes-frgt" sheetId="15" r:id="rId23"/>
  </sheets>
  <externalReferences>
    <externalReference r:id="rId24"/>
  </externalReferences>
  <definedNames>
    <definedName name="Eno_TM" localSheetId="9">'[1]1997  Table 1a Modified'!#REF!</definedName>
    <definedName name="Eno_TM">'[1]1997  Table 1a Modified'!#REF!</definedName>
    <definedName name="Eno_Tons" localSheetId="9">'[1]1997  Table 1a Modified'!#REF!</definedName>
    <definedName name="Eno_Tons">'[1]1997  Table 1a Modified'!#REF!</definedName>
    <definedName name="Sum_T2" localSheetId="9">'[1]1997  Table 1a Modified'!#REF!</definedName>
    <definedName name="Sum_T2">'[1]1997  Table 1a Modified'!#REF!</definedName>
    <definedName name="Sum_TTM" localSheetId="9">'[1]1997  Table 1a Modified'!#REF!</definedName>
    <definedName name="Sum_TTM">'[1]1997  Table 1a Modified'!#REF!</definedName>
    <definedName name="ti_tbl_50" localSheetId="9">#REF!</definedName>
    <definedName name="ti_tbl_50">#REF!</definedName>
    <definedName name="ti_tbl_69" localSheetId="9">#REF!</definedName>
    <definedName name="ti_tbl_69">#REF!</definedName>
  </definedNames>
  <calcPr calcId="162913" concurrentCalc="0"/>
</workbook>
</file>

<file path=xl/calcChain.xml><?xml version="1.0" encoding="utf-8"?>
<calcChain xmlns="http://schemas.openxmlformats.org/spreadsheetml/2006/main">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E2" i="15"/>
  <c r="F2" i="15"/>
  <c r="K2" i="15"/>
  <c r="M2" i="15"/>
  <c r="N2" i="15"/>
  <c r="S2" i="15"/>
  <c r="U2" i="15"/>
  <c r="V2" i="15"/>
  <c r="AA2" i="15"/>
  <c r="AC2" i="15"/>
  <c r="AD2" i="15"/>
  <c r="AI2" i="15"/>
  <c r="E3" i="15"/>
  <c r="J3" i="15"/>
  <c r="M3" i="15"/>
  <c r="R3" i="15"/>
  <c r="U3" i="15"/>
  <c r="Z3" i="15"/>
  <c r="AC3" i="15"/>
  <c r="AH3" i="15"/>
  <c r="AJ3" i="15"/>
  <c r="D4" i="15"/>
  <c r="D2" i="15"/>
  <c r="E4" i="15"/>
  <c r="F4" i="15"/>
  <c r="F3" i="15"/>
  <c r="G4" i="15"/>
  <c r="G2" i="15"/>
  <c r="H4" i="15"/>
  <c r="H2" i="15"/>
  <c r="I4" i="15"/>
  <c r="I5" i="15"/>
  <c r="J4" i="15"/>
  <c r="J2" i="15"/>
  <c r="K4" i="15"/>
  <c r="K3" i="15"/>
  <c r="L4" i="15"/>
  <c r="L2" i="15"/>
  <c r="M4" i="15"/>
  <c r="N4" i="15"/>
  <c r="N3" i="15"/>
  <c r="O4" i="15"/>
  <c r="O2" i="15"/>
  <c r="P4" i="15"/>
  <c r="P2" i="15"/>
  <c r="Q4" i="15"/>
  <c r="Q5" i="15"/>
  <c r="R4" i="15"/>
  <c r="R2" i="15"/>
  <c r="S4" i="15"/>
  <c r="S3" i="15"/>
  <c r="T4" i="15"/>
  <c r="T2" i="15"/>
  <c r="U4" i="15"/>
  <c r="V4" i="15"/>
  <c r="V3" i="15"/>
  <c r="W4" i="15"/>
  <c r="W2" i="15"/>
  <c r="X4" i="15"/>
  <c r="X2" i="15"/>
  <c r="Y4" i="15"/>
  <c r="Y5" i="15"/>
  <c r="Z4" i="15"/>
  <c r="Z2" i="15"/>
  <c r="AA4" i="15"/>
  <c r="AA3" i="15"/>
  <c r="AB4" i="15"/>
  <c r="AB2" i="15"/>
  <c r="AC4" i="15"/>
  <c r="AD4" i="15"/>
  <c r="AD3" i="15"/>
  <c r="AE4" i="15"/>
  <c r="AE2" i="15"/>
  <c r="AF4" i="15"/>
  <c r="AF2" i="15"/>
  <c r="AG4" i="15"/>
  <c r="AG5" i="15"/>
  <c r="AH4" i="15"/>
  <c r="AH2" i="15"/>
  <c r="AI4" i="15"/>
  <c r="AI3" i="15"/>
  <c r="AJ4" i="15"/>
  <c r="AJ2" i="15"/>
  <c r="E5" i="15"/>
  <c r="F5" i="15"/>
  <c r="H5" i="15"/>
  <c r="J5" i="15"/>
  <c r="K5" i="15"/>
  <c r="M5" i="15"/>
  <c r="N5" i="15"/>
  <c r="P5" i="15"/>
  <c r="R5" i="15"/>
  <c r="S5" i="15"/>
  <c r="U5" i="15"/>
  <c r="V5" i="15"/>
  <c r="X5" i="15"/>
  <c r="Z5" i="15"/>
  <c r="AA5" i="15"/>
  <c r="AC5" i="15"/>
  <c r="AD5" i="15"/>
  <c r="AF5" i="15"/>
  <c r="AH5" i="15"/>
  <c r="AI5" i="15"/>
  <c r="E6" i="15"/>
  <c r="F6" i="15"/>
  <c r="G6" i="15"/>
  <c r="H6" i="15"/>
  <c r="J6" i="15"/>
  <c r="M6" i="15"/>
  <c r="N6" i="15"/>
  <c r="O6" i="15"/>
  <c r="P6" i="15"/>
  <c r="R6" i="15"/>
  <c r="U6" i="15"/>
  <c r="V6" i="15"/>
  <c r="W6" i="15"/>
  <c r="X6" i="15"/>
  <c r="Z6" i="15"/>
  <c r="AC6" i="15"/>
  <c r="AD6" i="15"/>
  <c r="AE6" i="15"/>
  <c r="AF6" i="15"/>
  <c r="AH6" i="15"/>
  <c r="C6" i="15"/>
  <c r="B6" i="15"/>
  <c r="C5" i="15"/>
  <c r="B5" i="15"/>
  <c r="B3" i="15"/>
  <c r="C3" i="15"/>
  <c r="C2" i="15"/>
  <c r="B2" i="15"/>
  <c r="C4" i="15"/>
  <c r="B4" i="15"/>
  <c r="D2" i="14"/>
  <c r="J2" i="14"/>
  <c r="K2" i="14"/>
  <c r="L2" i="14"/>
  <c r="R2" i="14"/>
  <c r="S2" i="14"/>
  <c r="T2" i="14"/>
  <c r="Z2" i="14"/>
  <c r="AA2" i="14"/>
  <c r="AB2" i="14"/>
  <c r="AH2" i="14"/>
  <c r="AI2" i="14"/>
  <c r="AJ2" i="14"/>
  <c r="J3" i="14"/>
  <c r="K3" i="14"/>
  <c r="R3" i="14"/>
  <c r="S3" i="14"/>
  <c r="Z3" i="14"/>
  <c r="AA3" i="14"/>
  <c r="AH3" i="14"/>
  <c r="AI3" i="14"/>
  <c r="D4" i="14"/>
  <c r="D3" i="14"/>
  <c r="E4" i="14"/>
  <c r="E2" i="14"/>
  <c r="F4" i="14"/>
  <c r="F2" i="14"/>
  <c r="G4" i="14"/>
  <c r="G2" i="14"/>
  <c r="H4" i="14"/>
  <c r="H6" i="14"/>
  <c r="I4" i="14"/>
  <c r="I5" i="14"/>
  <c r="J4" i="14"/>
  <c r="J5" i="14"/>
  <c r="K4" i="14"/>
  <c r="L4" i="14"/>
  <c r="L3" i="14"/>
  <c r="M4" i="14"/>
  <c r="M2" i="14"/>
  <c r="N4" i="14"/>
  <c r="N2" i="14"/>
  <c r="O4" i="14"/>
  <c r="O2" i="14"/>
  <c r="P4" i="14"/>
  <c r="P6" i="14"/>
  <c r="Q4" i="14"/>
  <c r="Q5" i="14"/>
  <c r="R4" i="14"/>
  <c r="R5" i="14"/>
  <c r="S4" i="14"/>
  <c r="T4" i="14"/>
  <c r="T3" i="14"/>
  <c r="U4" i="14"/>
  <c r="U2" i="14"/>
  <c r="V4" i="14"/>
  <c r="V2" i="14"/>
  <c r="W4" i="14"/>
  <c r="W2" i="14"/>
  <c r="X4" i="14"/>
  <c r="X6" i="14"/>
  <c r="Y4" i="14"/>
  <c r="Y5" i="14"/>
  <c r="Z4" i="14"/>
  <c r="Z5" i="14"/>
  <c r="AA4" i="14"/>
  <c r="AB4" i="14"/>
  <c r="AB3" i="14"/>
  <c r="AC4" i="14"/>
  <c r="AC2" i="14"/>
  <c r="AD4" i="14"/>
  <c r="AD2" i="14"/>
  <c r="AE4" i="14"/>
  <c r="AE2" i="14"/>
  <c r="AF4" i="14"/>
  <c r="AF6" i="14"/>
  <c r="AG4" i="14"/>
  <c r="AG5" i="14"/>
  <c r="AH4" i="14"/>
  <c r="AH5" i="14"/>
  <c r="AI4" i="14"/>
  <c r="AJ4" i="14"/>
  <c r="AJ3" i="14"/>
  <c r="D5" i="14"/>
  <c r="E5" i="14"/>
  <c r="F5" i="14"/>
  <c r="G5" i="14"/>
  <c r="H5" i="14"/>
  <c r="K5" i="14"/>
  <c r="L5" i="14"/>
  <c r="M5" i="14"/>
  <c r="N5" i="14"/>
  <c r="O5" i="14"/>
  <c r="P5" i="14"/>
  <c r="S5" i="14"/>
  <c r="T5" i="14"/>
  <c r="U5" i="14"/>
  <c r="V5" i="14"/>
  <c r="W5" i="14"/>
  <c r="X5" i="14"/>
  <c r="AA5" i="14"/>
  <c r="AB5" i="14"/>
  <c r="AC5" i="14"/>
  <c r="AD5" i="14"/>
  <c r="AE5" i="14"/>
  <c r="AF5" i="14"/>
  <c r="AI5" i="14"/>
  <c r="AJ5" i="14"/>
  <c r="D6" i="14"/>
  <c r="E6" i="14"/>
  <c r="F6" i="14"/>
  <c r="G6" i="14"/>
  <c r="K6" i="14"/>
  <c r="L6" i="14"/>
  <c r="M6" i="14"/>
  <c r="N6" i="14"/>
  <c r="O6" i="14"/>
  <c r="S6" i="14"/>
  <c r="T6" i="14"/>
  <c r="U6" i="14"/>
  <c r="V6" i="14"/>
  <c r="W6" i="14"/>
  <c r="AA6" i="14"/>
  <c r="AB6" i="14"/>
  <c r="AC6" i="14"/>
  <c r="AD6" i="14"/>
  <c r="AE6" i="14"/>
  <c r="AI6" i="14"/>
  <c r="AJ6" i="14"/>
  <c r="C3" i="14"/>
  <c r="C2" i="14"/>
  <c r="C6" i="14"/>
  <c r="C5" i="14"/>
  <c r="B6" i="14"/>
  <c r="B5" i="14"/>
  <c r="B3" i="14"/>
  <c r="B2" i="14"/>
  <c r="C4" i="14"/>
  <c r="B4" i="14"/>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AH7" i="11"/>
  <c r="AI7" i="11"/>
  <c r="AJ7" i="11"/>
  <c r="C7" i="11"/>
  <c r="B7" i="11"/>
  <c r="B7" i="12"/>
  <c r="I2" i="7"/>
  <c r="J2" i="7"/>
  <c r="Q2" i="7"/>
  <c r="R2" i="7"/>
  <c r="Y2" i="7"/>
  <c r="Z2" i="7"/>
  <c r="AG2" i="7"/>
  <c r="AH2" i="7"/>
  <c r="G3" i="7"/>
  <c r="H3" i="7"/>
  <c r="I3" i="7"/>
  <c r="J3" i="7"/>
  <c r="O3" i="7"/>
  <c r="P3" i="7"/>
  <c r="Q3" i="7"/>
  <c r="R3" i="7"/>
  <c r="W3" i="7"/>
  <c r="X3" i="7"/>
  <c r="Y3" i="7"/>
  <c r="Z3" i="7"/>
  <c r="AE3" i="7"/>
  <c r="AF3" i="7"/>
  <c r="AG3" i="7"/>
  <c r="AH3" i="7"/>
  <c r="F4" i="7"/>
  <c r="G4" i="7"/>
  <c r="H4" i="7"/>
  <c r="N4" i="7"/>
  <c r="O4" i="7"/>
  <c r="P4" i="7"/>
  <c r="V4" i="7"/>
  <c r="W4" i="7"/>
  <c r="X4" i="7"/>
  <c r="AD4" i="7"/>
  <c r="AE4" i="7"/>
  <c r="AF4" i="7"/>
  <c r="C5" i="7"/>
  <c r="C2" i="7"/>
  <c r="D5" i="7"/>
  <c r="D2" i="7"/>
  <c r="E5" i="7"/>
  <c r="E2" i="7"/>
  <c r="F5" i="7"/>
  <c r="F2" i="7"/>
  <c r="G5" i="7"/>
  <c r="G2" i="7"/>
  <c r="H5" i="7"/>
  <c r="H2" i="7"/>
  <c r="I5" i="7"/>
  <c r="I4" i="7"/>
  <c r="J5" i="7"/>
  <c r="J4" i="7"/>
  <c r="K5" i="7"/>
  <c r="K2" i="7"/>
  <c r="L5" i="7"/>
  <c r="L2" i="7"/>
  <c r="M5" i="7"/>
  <c r="M2" i="7"/>
  <c r="N5" i="7"/>
  <c r="N2" i="7"/>
  <c r="O5" i="7"/>
  <c r="O2" i="7"/>
  <c r="P5" i="7"/>
  <c r="P2" i="7"/>
  <c r="Q5" i="7"/>
  <c r="Q4" i="7"/>
  <c r="R5" i="7"/>
  <c r="R4" i="7"/>
  <c r="S5" i="7"/>
  <c r="S2" i="7"/>
  <c r="T5" i="7"/>
  <c r="T2" i="7"/>
  <c r="U5" i="7"/>
  <c r="U2" i="7"/>
  <c r="V5" i="7"/>
  <c r="V2" i="7"/>
  <c r="W5" i="7"/>
  <c r="W2" i="7"/>
  <c r="X5" i="7"/>
  <c r="X2" i="7"/>
  <c r="Y5" i="7"/>
  <c r="Y4" i="7"/>
  <c r="Z5" i="7"/>
  <c r="Z4" i="7"/>
  <c r="AA5" i="7"/>
  <c r="AA2" i="7"/>
  <c r="AB5" i="7"/>
  <c r="AB2" i="7"/>
  <c r="AC5" i="7"/>
  <c r="AC2" i="7"/>
  <c r="AD5" i="7"/>
  <c r="AD2" i="7"/>
  <c r="AE5" i="7"/>
  <c r="AE2" i="7"/>
  <c r="AF5" i="7"/>
  <c r="AF2" i="7"/>
  <c r="AG5" i="7"/>
  <c r="AG4" i="7"/>
  <c r="AH5" i="7"/>
  <c r="AH4" i="7"/>
  <c r="AI5" i="7"/>
  <c r="AI2" i="7"/>
  <c r="AJ5" i="7"/>
  <c r="AJ2" i="7"/>
  <c r="C6" i="7"/>
  <c r="G6" i="7"/>
  <c r="H6" i="7"/>
  <c r="I6" i="7"/>
  <c r="J6" i="7"/>
  <c r="K6" i="7"/>
  <c r="O6" i="7"/>
  <c r="P6" i="7"/>
  <c r="Q6" i="7"/>
  <c r="R6" i="7"/>
  <c r="S6" i="7"/>
  <c r="W6" i="7"/>
  <c r="X6" i="7"/>
  <c r="Y6" i="7"/>
  <c r="Z6" i="7"/>
  <c r="AA6" i="7"/>
  <c r="AE6" i="7"/>
  <c r="AF6" i="7"/>
  <c r="AG6" i="7"/>
  <c r="AH6" i="7"/>
  <c r="AI6" i="7"/>
  <c r="B6" i="7"/>
  <c r="B4" i="7"/>
  <c r="B3" i="7"/>
  <c r="B2" i="7"/>
  <c r="B5" i="7"/>
  <c r="H2" i="6"/>
  <c r="I2" i="6"/>
  <c r="J2" i="6"/>
  <c r="P2" i="6"/>
  <c r="Q2" i="6"/>
  <c r="R2" i="6"/>
  <c r="X2" i="6"/>
  <c r="Y2" i="6"/>
  <c r="Z2" i="6"/>
  <c r="AF2" i="6"/>
  <c r="AG2" i="6"/>
  <c r="AH2" i="6"/>
  <c r="F3" i="6"/>
  <c r="G3" i="6"/>
  <c r="H3" i="6"/>
  <c r="N3" i="6"/>
  <c r="O3" i="6"/>
  <c r="P3" i="6"/>
  <c r="V3" i="6"/>
  <c r="W3" i="6"/>
  <c r="X3" i="6"/>
  <c r="AD3" i="6"/>
  <c r="AE3" i="6"/>
  <c r="AF3" i="6"/>
  <c r="E4" i="6"/>
  <c r="F4" i="6"/>
  <c r="M4" i="6"/>
  <c r="N4" i="6"/>
  <c r="U4" i="6"/>
  <c r="V4" i="6"/>
  <c r="AC4" i="6"/>
  <c r="AD4" i="6"/>
  <c r="C5" i="6"/>
  <c r="C2" i="6"/>
  <c r="D5" i="6"/>
  <c r="D2" i="6"/>
  <c r="E5" i="6"/>
  <c r="E2" i="6"/>
  <c r="F5" i="6"/>
  <c r="F2" i="6"/>
  <c r="G5" i="6"/>
  <c r="G4" i="6"/>
  <c r="H5" i="6"/>
  <c r="H4" i="6"/>
  <c r="I5" i="6"/>
  <c r="I3" i="6"/>
  <c r="J5" i="6"/>
  <c r="J3" i="6"/>
  <c r="K5" i="6"/>
  <c r="K2" i="6"/>
  <c r="L5" i="6"/>
  <c r="L2" i="6"/>
  <c r="M5" i="6"/>
  <c r="M2" i="6"/>
  <c r="N5" i="6"/>
  <c r="N2" i="6"/>
  <c r="O5" i="6"/>
  <c r="O4" i="6"/>
  <c r="P5" i="6"/>
  <c r="P4" i="6"/>
  <c r="Q5" i="6"/>
  <c r="Q3" i="6"/>
  <c r="R5" i="6"/>
  <c r="R3" i="6"/>
  <c r="S5" i="6"/>
  <c r="S2" i="6"/>
  <c r="T5" i="6"/>
  <c r="T4" i="6"/>
  <c r="U5" i="6"/>
  <c r="U2" i="6"/>
  <c r="V5" i="6"/>
  <c r="V2" i="6"/>
  <c r="W5" i="6"/>
  <c r="W4" i="6"/>
  <c r="X5" i="6"/>
  <c r="X4" i="6"/>
  <c r="Y5" i="6"/>
  <c r="Y3" i="6"/>
  <c r="Z5" i="6"/>
  <c r="Z3" i="6"/>
  <c r="AA5" i="6"/>
  <c r="AA2" i="6"/>
  <c r="AB5" i="6"/>
  <c r="AB2" i="6"/>
  <c r="AC5" i="6"/>
  <c r="AC2" i="6"/>
  <c r="AD5" i="6"/>
  <c r="AD2" i="6"/>
  <c r="AE5" i="6"/>
  <c r="AE4" i="6"/>
  <c r="AF5" i="6"/>
  <c r="AF4" i="6"/>
  <c r="AG5" i="6"/>
  <c r="AG3" i="6"/>
  <c r="AH5" i="6"/>
  <c r="AH3" i="6"/>
  <c r="AI5" i="6"/>
  <c r="AI2" i="6"/>
  <c r="AJ5" i="6"/>
  <c r="AJ2" i="6"/>
  <c r="E6" i="6"/>
  <c r="F6" i="6"/>
  <c r="G6" i="6"/>
  <c r="H6" i="6"/>
  <c r="I6" i="6"/>
  <c r="J6" i="6"/>
  <c r="M6" i="6"/>
  <c r="N6" i="6"/>
  <c r="O6" i="6"/>
  <c r="P6" i="6"/>
  <c r="Q6" i="6"/>
  <c r="R6" i="6"/>
  <c r="U6" i="6"/>
  <c r="V6" i="6"/>
  <c r="W6" i="6"/>
  <c r="X6" i="6"/>
  <c r="Y6" i="6"/>
  <c r="Z6" i="6"/>
  <c r="AC6" i="6"/>
  <c r="AD6" i="6"/>
  <c r="AE6" i="6"/>
  <c r="AF6" i="6"/>
  <c r="AG6" i="6"/>
  <c r="AH6" i="6"/>
  <c r="B6" i="6"/>
  <c r="B4" i="6"/>
  <c r="B3" i="6"/>
  <c r="B2" i="6"/>
  <c r="B5" i="6"/>
  <c r="I2" i="5"/>
  <c r="K2" i="5"/>
  <c r="Q2" i="5"/>
  <c r="S2" i="5"/>
  <c r="Y2" i="5"/>
  <c r="AA2" i="5"/>
  <c r="AG2" i="5"/>
  <c r="AI2" i="5"/>
  <c r="J3" i="5"/>
  <c r="R3" i="5"/>
  <c r="Z3" i="5"/>
  <c r="AH3" i="5"/>
  <c r="G4" i="5"/>
  <c r="I4" i="5"/>
  <c r="O4" i="5"/>
  <c r="Q4" i="5"/>
  <c r="W4" i="5"/>
  <c r="Y4" i="5"/>
  <c r="AE4" i="5"/>
  <c r="AG4" i="5"/>
  <c r="D5" i="5"/>
  <c r="D2" i="5"/>
  <c r="E5" i="5"/>
  <c r="E2" i="5"/>
  <c r="F5" i="5"/>
  <c r="F2" i="5"/>
  <c r="G5" i="5"/>
  <c r="G2" i="5"/>
  <c r="H5" i="5"/>
  <c r="H6" i="5"/>
  <c r="I5" i="5"/>
  <c r="I3" i="5"/>
  <c r="J5" i="5"/>
  <c r="J4" i="5"/>
  <c r="K5" i="5"/>
  <c r="K3" i="5"/>
  <c r="L5" i="5"/>
  <c r="L2" i="5"/>
  <c r="M5" i="5"/>
  <c r="M2" i="5"/>
  <c r="N5" i="5"/>
  <c r="N2" i="5"/>
  <c r="O5" i="5"/>
  <c r="O2" i="5"/>
  <c r="P5" i="5"/>
  <c r="P6" i="5"/>
  <c r="Q5" i="5"/>
  <c r="Q3" i="5"/>
  <c r="R5" i="5"/>
  <c r="R4" i="5"/>
  <c r="S5" i="5"/>
  <c r="S3" i="5"/>
  <c r="T5" i="5"/>
  <c r="T2" i="5"/>
  <c r="U5" i="5"/>
  <c r="U2" i="5"/>
  <c r="V5" i="5"/>
  <c r="V2" i="5"/>
  <c r="W5" i="5"/>
  <c r="W2" i="5"/>
  <c r="X5" i="5"/>
  <c r="X6" i="5"/>
  <c r="Y5" i="5"/>
  <c r="Y3" i="5"/>
  <c r="Z5" i="5"/>
  <c r="Z4" i="5"/>
  <c r="AA5" i="5"/>
  <c r="AA3" i="5"/>
  <c r="AB5" i="5"/>
  <c r="AB2" i="5"/>
  <c r="AC5" i="5"/>
  <c r="AC2" i="5"/>
  <c r="AD5" i="5"/>
  <c r="AD2" i="5"/>
  <c r="AE5" i="5"/>
  <c r="AE2" i="5"/>
  <c r="AF5" i="5"/>
  <c r="AF6" i="5"/>
  <c r="AG5" i="5"/>
  <c r="AG3" i="5"/>
  <c r="AH5" i="5"/>
  <c r="AH4" i="5"/>
  <c r="AI5" i="5"/>
  <c r="AI3" i="5"/>
  <c r="AJ5" i="5"/>
  <c r="AJ2" i="5"/>
  <c r="D6" i="5"/>
  <c r="E6" i="5"/>
  <c r="G6" i="5"/>
  <c r="I6" i="5"/>
  <c r="J6" i="5"/>
  <c r="K6" i="5"/>
  <c r="L6" i="5"/>
  <c r="M6" i="5"/>
  <c r="O6" i="5"/>
  <c r="Q6" i="5"/>
  <c r="R6" i="5"/>
  <c r="S6" i="5"/>
  <c r="T6" i="5"/>
  <c r="U6" i="5"/>
  <c r="W6" i="5"/>
  <c r="Y6" i="5"/>
  <c r="Z6" i="5"/>
  <c r="AA6" i="5"/>
  <c r="AB6" i="5"/>
  <c r="AC6" i="5"/>
  <c r="AE6" i="5"/>
  <c r="AG6" i="5"/>
  <c r="AH6" i="5"/>
  <c r="AI6" i="5"/>
  <c r="AJ6" i="5"/>
  <c r="C6" i="5"/>
  <c r="C4" i="5"/>
  <c r="C3" i="5"/>
  <c r="C2" i="5"/>
  <c r="B6" i="5"/>
  <c r="B4" i="5"/>
  <c r="B3" i="5"/>
  <c r="B2" i="5"/>
  <c r="C5" i="5"/>
  <c r="B5" i="5"/>
  <c r="E4" i="2"/>
  <c r="E2" i="2"/>
  <c r="F4" i="2"/>
  <c r="F2" i="2"/>
  <c r="G4" i="2"/>
  <c r="G2" i="2"/>
  <c r="H4" i="2"/>
  <c r="H2" i="2"/>
  <c r="I4" i="2"/>
  <c r="I2" i="2"/>
  <c r="J4" i="2"/>
  <c r="J2" i="2"/>
  <c r="K4" i="2"/>
  <c r="K2" i="2"/>
  <c r="L4" i="2"/>
  <c r="L5" i="2"/>
  <c r="M4" i="2"/>
  <c r="M2" i="2"/>
  <c r="N4" i="2"/>
  <c r="N2" i="2"/>
  <c r="O4" i="2"/>
  <c r="O2" i="2"/>
  <c r="P4" i="2"/>
  <c r="P2" i="2"/>
  <c r="Q4" i="2"/>
  <c r="Q2" i="2"/>
  <c r="R4" i="2"/>
  <c r="R2" i="2"/>
  <c r="S4" i="2"/>
  <c r="S2" i="2"/>
  <c r="T4" i="2"/>
  <c r="T3" i="2"/>
  <c r="U4" i="2"/>
  <c r="U2" i="2"/>
  <c r="V4" i="2"/>
  <c r="V2" i="2"/>
  <c r="W4" i="2"/>
  <c r="W2" i="2"/>
  <c r="X4" i="2"/>
  <c r="X2" i="2"/>
  <c r="Y4" i="2"/>
  <c r="Y2" i="2"/>
  <c r="Z4" i="2"/>
  <c r="Z2" i="2"/>
  <c r="AA4" i="2"/>
  <c r="AA2" i="2"/>
  <c r="AB4" i="2"/>
  <c r="AB3" i="2"/>
  <c r="AC4" i="2"/>
  <c r="AC2" i="2"/>
  <c r="AD4" i="2"/>
  <c r="AD2" i="2"/>
  <c r="AE4" i="2"/>
  <c r="AE2" i="2"/>
  <c r="AF4" i="2"/>
  <c r="AF2" i="2"/>
  <c r="AG4" i="2"/>
  <c r="AG2" i="2"/>
  <c r="AH4" i="2"/>
  <c r="AH2" i="2"/>
  <c r="AI4" i="2"/>
  <c r="AI2" i="2"/>
  <c r="AJ4" i="2"/>
  <c r="AJ3" i="2"/>
  <c r="E5" i="2"/>
  <c r="F5" i="2"/>
  <c r="G5" i="2"/>
  <c r="H5" i="2"/>
  <c r="I5" i="2"/>
  <c r="J5" i="2"/>
  <c r="K5" i="2"/>
  <c r="M5" i="2"/>
  <c r="N5" i="2"/>
  <c r="O5" i="2"/>
  <c r="P5" i="2"/>
  <c r="Q5" i="2"/>
  <c r="R5" i="2"/>
  <c r="S5" i="2"/>
  <c r="T5" i="2"/>
  <c r="U5" i="2"/>
  <c r="V5" i="2"/>
  <c r="W5" i="2"/>
  <c r="X5" i="2"/>
  <c r="Y5" i="2"/>
  <c r="Z5" i="2"/>
  <c r="AA5" i="2"/>
  <c r="AC5" i="2"/>
  <c r="AD5" i="2"/>
  <c r="AE5" i="2"/>
  <c r="AF5" i="2"/>
  <c r="AG5" i="2"/>
  <c r="AH5" i="2"/>
  <c r="AI5" i="2"/>
  <c r="AJ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C4" i="2"/>
  <c r="C2" i="2"/>
  <c r="D4" i="2"/>
  <c r="D2" i="2"/>
  <c r="B6" i="2"/>
  <c r="B5" i="2"/>
  <c r="B3" i="2"/>
  <c r="B2" i="2"/>
  <c r="B4" i="2"/>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B11" i="27"/>
  <c r="AE5" i="15"/>
  <c r="W5" i="15"/>
  <c r="O5" i="15"/>
  <c r="G5" i="15"/>
  <c r="AG3" i="15"/>
  <c r="Y3" i="15"/>
  <c r="Q3" i="15"/>
  <c r="I3" i="15"/>
  <c r="AF3" i="15"/>
  <c r="X3" i="15"/>
  <c r="P3" i="15"/>
  <c r="H3" i="15"/>
  <c r="AG2" i="15"/>
  <c r="Y2" i="15"/>
  <c r="Q2" i="15"/>
  <c r="I2" i="15"/>
  <c r="AJ6" i="15"/>
  <c r="AB6" i="15"/>
  <c r="T6" i="15"/>
  <c r="L6" i="15"/>
  <c r="D6" i="15"/>
  <c r="AE3" i="15"/>
  <c r="W3" i="15"/>
  <c r="O3" i="15"/>
  <c r="G3" i="15"/>
  <c r="AI6" i="15"/>
  <c r="AA6" i="15"/>
  <c r="S6" i="15"/>
  <c r="K6" i="15"/>
  <c r="AJ5" i="15"/>
  <c r="AB5" i="15"/>
  <c r="T5" i="15"/>
  <c r="L5" i="15"/>
  <c r="D5" i="15"/>
  <c r="AG6" i="15"/>
  <c r="Q6" i="15"/>
  <c r="I6" i="15"/>
  <c r="AB3" i="15"/>
  <c r="T3" i="15"/>
  <c r="L3" i="15"/>
  <c r="D3" i="15"/>
  <c r="Y6" i="15"/>
  <c r="AF3" i="14"/>
  <c r="X3" i="14"/>
  <c r="P3" i="14"/>
  <c r="H3" i="14"/>
  <c r="AG2" i="14"/>
  <c r="Y2" i="14"/>
  <c r="Q2" i="14"/>
  <c r="I2" i="14"/>
  <c r="AE3" i="14"/>
  <c r="W3" i="14"/>
  <c r="O3" i="14"/>
  <c r="G3" i="14"/>
  <c r="AF2" i="14"/>
  <c r="X2" i="14"/>
  <c r="P2" i="14"/>
  <c r="H2" i="14"/>
  <c r="AD3" i="14"/>
  <c r="V3" i="14"/>
  <c r="N3" i="14"/>
  <c r="F3" i="14"/>
  <c r="AG3" i="14"/>
  <c r="I3" i="14"/>
  <c r="AH6" i="14"/>
  <c r="Z6" i="14"/>
  <c r="R6" i="14"/>
  <c r="J6" i="14"/>
  <c r="AC3" i="14"/>
  <c r="U3" i="14"/>
  <c r="M3" i="14"/>
  <c r="E3" i="14"/>
  <c r="AG6" i="14"/>
  <c r="Y6" i="14"/>
  <c r="Q6" i="14"/>
  <c r="I6" i="14"/>
  <c r="Y3" i="14"/>
  <c r="Q3" i="14"/>
  <c r="U4" i="7"/>
  <c r="E4" i="7"/>
  <c r="AJ4" i="7"/>
  <c r="AB4" i="7"/>
  <c r="T4" i="7"/>
  <c r="L4" i="7"/>
  <c r="D4" i="7"/>
  <c r="AD3" i="7"/>
  <c r="V3" i="7"/>
  <c r="N3" i="7"/>
  <c r="F3" i="7"/>
  <c r="AI4" i="7"/>
  <c r="AA4" i="7"/>
  <c r="S4" i="7"/>
  <c r="K4" i="7"/>
  <c r="C4" i="7"/>
  <c r="AC3" i="7"/>
  <c r="U3" i="7"/>
  <c r="M3" i="7"/>
  <c r="E3" i="7"/>
  <c r="M4" i="7"/>
  <c r="AD6" i="7"/>
  <c r="V6" i="7"/>
  <c r="N6" i="7"/>
  <c r="F6" i="7"/>
  <c r="AJ3" i="7"/>
  <c r="AB3" i="7"/>
  <c r="T3" i="7"/>
  <c r="L3" i="7"/>
  <c r="D3" i="7"/>
  <c r="AC4" i="7"/>
  <c r="AC6" i="7"/>
  <c r="U6" i="7"/>
  <c r="M6" i="7"/>
  <c r="E6" i="7"/>
  <c r="AI3" i="7"/>
  <c r="AA3" i="7"/>
  <c r="S3" i="7"/>
  <c r="K3" i="7"/>
  <c r="C3" i="7"/>
  <c r="AJ6" i="7"/>
  <c r="AB6" i="7"/>
  <c r="T6" i="7"/>
  <c r="L6" i="7"/>
  <c r="D6" i="7"/>
  <c r="L4" i="6"/>
  <c r="AI4" i="6"/>
  <c r="AA4" i="6"/>
  <c r="S4" i="6"/>
  <c r="K4" i="6"/>
  <c r="C4" i="6"/>
  <c r="AC3" i="6"/>
  <c r="U3" i="6"/>
  <c r="M3" i="6"/>
  <c r="E3" i="6"/>
  <c r="AE2" i="6"/>
  <c r="W2" i="6"/>
  <c r="O2" i="6"/>
  <c r="G2" i="6"/>
  <c r="D4" i="6"/>
  <c r="AH4" i="6"/>
  <c r="Z4" i="6"/>
  <c r="R4" i="6"/>
  <c r="J4" i="6"/>
  <c r="AJ3" i="6"/>
  <c r="AB3" i="6"/>
  <c r="T3" i="6"/>
  <c r="L3" i="6"/>
  <c r="D3" i="6"/>
  <c r="AJ4" i="6"/>
  <c r="AG4" i="6"/>
  <c r="Y4" i="6"/>
  <c r="Q4" i="6"/>
  <c r="I4" i="6"/>
  <c r="AI3" i="6"/>
  <c r="AA3" i="6"/>
  <c r="S3" i="6"/>
  <c r="K3" i="6"/>
  <c r="C3" i="6"/>
  <c r="AB4" i="6"/>
  <c r="AJ6" i="6"/>
  <c r="AB6" i="6"/>
  <c r="T6" i="6"/>
  <c r="L6" i="6"/>
  <c r="D6" i="6"/>
  <c r="T2" i="6"/>
  <c r="AI6" i="6"/>
  <c r="AA6" i="6"/>
  <c r="S6" i="6"/>
  <c r="K6" i="6"/>
  <c r="C6" i="6"/>
  <c r="AD6" i="5"/>
  <c r="V6" i="5"/>
  <c r="N6" i="5"/>
  <c r="F6" i="5"/>
  <c r="AF4" i="5"/>
  <c r="X4" i="5"/>
  <c r="P4" i="5"/>
  <c r="H4" i="5"/>
  <c r="AH2" i="5"/>
  <c r="Z2" i="5"/>
  <c r="R2" i="5"/>
  <c r="J2" i="5"/>
  <c r="P3" i="5"/>
  <c r="H3" i="5"/>
  <c r="AD4" i="5"/>
  <c r="V4" i="5"/>
  <c r="N4" i="5"/>
  <c r="F4" i="5"/>
  <c r="AE3" i="5"/>
  <c r="W3" i="5"/>
  <c r="O3" i="5"/>
  <c r="G3" i="5"/>
  <c r="AF2" i="5"/>
  <c r="X2" i="5"/>
  <c r="P2" i="5"/>
  <c r="H2" i="5"/>
  <c r="AF3" i="5"/>
  <c r="AC4" i="5"/>
  <c r="U4" i="5"/>
  <c r="M4" i="5"/>
  <c r="E4" i="5"/>
  <c r="AD3" i="5"/>
  <c r="V3" i="5"/>
  <c r="N3" i="5"/>
  <c r="F3" i="5"/>
  <c r="AJ4" i="5"/>
  <c r="AB4" i="5"/>
  <c r="T4" i="5"/>
  <c r="L4" i="5"/>
  <c r="D4" i="5"/>
  <c r="AC3" i="5"/>
  <c r="U3" i="5"/>
  <c r="M3" i="5"/>
  <c r="E3" i="5"/>
  <c r="X3" i="5"/>
  <c r="AI4" i="5"/>
  <c r="AA4" i="5"/>
  <c r="S4" i="5"/>
  <c r="K4" i="5"/>
  <c r="AJ3" i="5"/>
  <c r="AB3" i="5"/>
  <c r="T3" i="5"/>
  <c r="L3" i="5"/>
  <c r="D3" i="5"/>
  <c r="L2" i="2"/>
  <c r="AI3" i="2"/>
  <c r="AA3" i="2"/>
  <c r="S3" i="2"/>
  <c r="K3" i="2"/>
  <c r="AJ2" i="2"/>
  <c r="AH3" i="2"/>
  <c r="Z3" i="2"/>
  <c r="R3" i="2"/>
  <c r="J3" i="2"/>
  <c r="AB5" i="2"/>
  <c r="T2" i="2"/>
  <c r="AG3" i="2"/>
  <c r="Y3" i="2"/>
  <c r="Q3" i="2"/>
  <c r="I3" i="2"/>
  <c r="AB2" i="2"/>
  <c r="AF3" i="2"/>
  <c r="X3" i="2"/>
  <c r="P3" i="2"/>
  <c r="H3" i="2"/>
  <c r="L3" i="2"/>
  <c r="AE3" i="2"/>
  <c r="W3" i="2"/>
  <c r="O3" i="2"/>
  <c r="G3" i="2"/>
  <c r="AD3" i="2"/>
  <c r="V3" i="2"/>
  <c r="N3" i="2"/>
  <c r="F3" i="2"/>
  <c r="AC3" i="2"/>
  <c r="U3" i="2"/>
  <c r="M3" i="2"/>
  <c r="E3" i="2"/>
  <c r="C5" i="2"/>
  <c r="C3" i="2"/>
  <c r="D5" i="2"/>
  <c r="D3" i="2"/>
  <c r="D6" i="2"/>
  <c r="C6" i="2"/>
  <c r="E18" i="26"/>
  <c r="D18" i="26"/>
  <c r="G18" i="26"/>
  <c r="F18" i="26"/>
  <c r="C18" i="26"/>
  <c r="B18" i="26"/>
  <c r="E14" i="26"/>
  <c r="D14" i="26"/>
  <c r="G14" i="26"/>
  <c r="F14" i="26"/>
  <c r="C14" i="26"/>
  <c r="B14" i="26"/>
  <c r="B71" i="23"/>
  <c r="C71" i="23"/>
  <c r="D71" i="23"/>
  <c r="E71" i="23"/>
  <c r="F71" i="23"/>
  <c r="D62" i="23"/>
  <c r="E62" i="23"/>
  <c r="F62" i="23"/>
  <c r="G62" i="23"/>
  <c r="D55" i="23"/>
  <c r="B7" i="24"/>
  <c r="E29" i="23"/>
  <c r="F29" i="23"/>
  <c r="G29" i="23"/>
  <c r="H29" i="23"/>
  <c r="E30" i="23"/>
  <c r="F30" i="23"/>
  <c r="G30" i="23"/>
  <c r="H30" i="23"/>
  <c r="B12" i="24"/>
  <c r="E23" i="23"/>
  <c r="F23" i="23"/>
  <c r="G23" i="23"/>
  <c r="E24" i="23"/>
  <c r="F24" i="23"/>
  <c r="G24" i="23"/>
  <c r="C17" i="23"/>
  <c r="D17" i="23"/>
  <c r="B11" i="24"/>
  <c r="E55" i="23"/>
  <c r="F55" i="23"/>
  <c r="G55" i="23"/>
  <c r="I29" i="23"/>
  <c r="J29" i="23"/>
  <c r="H23" i="23"/>
  <c r="I23" i="23"/>
  <c r="J23" i="23"/>
  <c r="I30" i="23"/>
  <c r="J30" i="23"/>
  <c r="H24" i="23"/>
  <c r="I24" i="23"/>
  <c r="J24" i="23"/>
  <c r="E17" i="23"/>
  <c r="F17" i="23"/>
  <c r="C4" i="23"/>
  <c r="D4" i="23"/>
  <c r="E4" i="23"/>
  <c r="F4" i="23"/>
  <c r="C5" i="23"/>
  <c r="D5" i="23"/>
  <c r="E5" i="23"/>
  <c r="F5" i="23"/>
  <c r="C6" i="23"/>
  <c r="D6" i="23"/>
  <c r="E6" i="23"/>
  <c r="F6" i="23"/>
  <c r="C7" i="23"/>
  <c r="D7" i="23"/>
  <c r="E7" i="23"/>
  <c r="F7" i="23"/>
  <c r="C8" i="23"/>
  <c r="D8" i="23"/>
  <c r="E8" i="23"/>
  <c r="F8" i="23"/>
  <c r="C9" i="23"/>
  <c r="D9" i="23"/>
  <c r="E9" i="23"/>
  <c r="F9" i="23"/>
  <c r="C3" i="23"/>
  <c r="D3" i="23"/>
  <c r="E3" i="23"/>
  <c r="F3" i="23"/>
  <c r="F50" i="23"/>
  <c r="G50" i="23"/>
  <c r="D50" i="23"/>
  <c r="E50" i="23"/>
  <c r="D49" i="23"/>
  <c r="E49" i="23"/>
  <c r="F49" i="23"/>
  <c r="G49" i="23"/>
  <c r="C12" i="23"/>
  <c r="D12" i="23"/>
  <c r="E12" i="23"/>
  <c r="F12" i="23"/>
  <c r="G12" i="23"/>
  <c r="B12" i="23"/>
  <c r="B6" i="24"/>
  <c r="B4" i="24"/>
  <c r="B49" i="23"/>
  <c r="C49" i="23"/>
  <c r="I49" i="23"/>
  <c r="Q49" i="23"/>
  <c r="Y49" i="23"/>
  <c r="AG49" i="23"/>
  <c r="J49" i="23"/>
  <c r="R49" i="23"/>
  <c r="Z49" i="23"/>
  <c r="L49" i="23"/>
  <c r="T49" i="23"/>
  <c r="AB49" i="23"/>
  <c r="AJ49" i="23"/>
  <c r="K49" i="23"/>
  <c r="S49" i="23"/>
  <c r="AA49" i="23"/>
  <c r="AI49" i="23"/>
  <c r="M49" i="23"/>
  <c r="U49" i="23"/>
  <c r="AC49" i="23"/>
  <c r="N49" i="23"/>
  <c r="V49" i="23"/>
  <c r="AD49" i="23"/>
  <c r="AH49" i="23"/>
  <c r="H49" i="23"/>
  <c r="O49" i="23"/>
  <c r="W49" i="23"/>
  <c r="AE49" i="23"/>
  <c r="P49" i="23"/>
  <c r="X49" i="23"/>
  <c r="AF49" i="23"/>
  <c r="B50" i="23"/>
  <c r="C50" i="23"/>
  <c r="M50" i="23"/>
  <c r="U50" i="23"/>
  <c r="AC50" i="23"/>
  <c r="H50" i="23"/>
  <c r="N50" i="23"/>
  <c r="AD50" i="23"/>
  <c r="P50" i="23"/>
  <c r="X50" i="23"/>
  <c r="AF50" i="23"/>
  <c r="O50" i="23"/>
  <c r="W50" i="23"/>
  <c r="AE50" i="23"/>
  <c r="I50" i="23"/>
  <c r="Q50" i="23"/>
  <c r="Y50" i="23"/>
  <c r="AG50" i="23"/>
  <c r="J50" i="23"/>
  <c r="R50" i="23"/>
  <c r="Z50" i="23"/>
  <c r="AH50" i="23"/>
  <c r="V50" i="23"/>
  <c r="K50" i="23"/>
  <c r="S50" i="23"/>
  <c r="AA50" i="23"/>
  <c r="AI50" i="23"/>
  <c r="L50" i="23"/>
  <c r="T50" i="23"/>
  <c r="AB50" i="23"/>
  <c r="AJ50" i="23"/>
  <c r="I12" i="23"/>
  <c r="Q12" i="23"/>
  <c r="Y12" i="23"/>
  <c r="AG12" i="23"/>
  <c r="AF12" i="23"/>
  <c r="J12" i="23"/>
  <c r="R12" i="23"/>
  <c r="Z12" i="23"/>
  <c r="AH12" i="23"/>
  <c r="X12" i="23"/>
  <c r="K12" i="23"/>
  <c r="S12" i="23"/>
  <c r="AA12" i="23"/>
  <c r="AI12" i="23"/>
  <c r="L12" i="23"/>
  <c r="T12" i="23"/>
  <c r="AB12" i="23"/>
  <c r="AJ12" i="23"/>
  <c r="P12" i="23"/>
  <c r="M12" i="23"/>
  <c r="U12" i="23"/>
  <c r="AC12" i="23"/>
  <c r="H12" i="23"/>
  <c r="N12" i="23"/>
  <c r="V12" i="23"/>
  <c r="AD12" i="23"/>
  <c r="O12" i="23"/>
  <c r="W12" i="23"/>
  <c r="AE12" i="23"/>
  <c r="J7" i="10"/>
  <c r="R7" i="10"/>
  <c r="Z7" i="10"/>
  <c r="AH7" i="10"/>
  <c r="B7" i="10"/>
  <c r="AJ7" i="1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F7" i="10"/>
  <c r="X7" i="10"/>
  <c r="P7" i="10"/>
  <c r="H7" i="10"/>
  <c r="AG7" i="10"/>
  <c r="Q7" i="10"/>
  <c r="I7" i="10"/>
  <c r="AE7" i="10"/>
  <c r="W7" i="10"/>
  <c r="O7" i="10"/>
  <c r="G7" i="10"/>
  <c r="Y7" i="10"/>
  <c r="AD7" i="10"/>
  <c r="V7" i="10"/>
  <c r="N7" i="10"/>
  <c r="F7" i="10"/>
  <c r="AC7" i="10"/>
  <c r="U7" i="10"/>
  <c r="M7" i="10"/>
  <c r="E7" i="10"/>
  <c r="C7" i="10"/>
  <c r="AB7" i="10"/>
  <c r="T7" i="10"/>
  <c r="L7" i="10"/>
  <c r="D7" i="10"/>
  <c r="AI7" i="10"/>
  <c r="AA7" i="10"/>
  <c r="S7" i="10"/>
  <c r="K7" i="10"/>
  <c r="G7" i="12"/>
  <c r="V7" i="12"/>
  <c r="AJ7" i="12"/>
  <c r="AB7" i="12"/>
  <c r="T7" i="12"/>
  <c r="L7" i="12"/>
  <c r="D7" i="12"/>
  <c r="AC7" i="12"/>
  <c r="F7" i="12"/>
  <c r="K7" i="12"/>
  <c r="AH7" i="12"/>
  <c r="Z7" i="12"/>
  <c r="R7" i="12"/>
  <c r="J7" i="12"/>
  <c r="M7" i="12"/>
  <c r="AI7" i="12"/>
  <c r="Y7" i="12"/>
  <c r="N7" i="12"/>
  <c r="E7" i="12"/>
  <c r="S7" i="12"/>
  <c r="AG7" i="12"/>
  <c r="Q7" i="12"/>
  <c r="I7" i="12"/>
  <c r="AF7" i="12"/>
  <c r="X7" i="12"/>
  <c r="P7" i="12"/>
  <c r="H7" i="12"/>
  <c r="AD7" i="12"/>
  <c r="C7" i="12"/>
  <c r="U7" i="12"/>
  <c r="AA7" i="12"/>
  <c r="AE7" i="12"/>
  <c r="W7" i="12"/>
  <c r="O7" i="12"/>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C7" i="9"/>
  <c r="D4" i="18"/>
  <c r="D7" i="9"/>
  <c r="E4" i="18"/>
  <c r="E7" i="9"/>
  <c r="F4" i="18"/>
  <c r="G4" i="18"/>
  <c r="G7" i="9"/>
  <c r="H4" i="18"/>
  <c r="I4" i="18"/>
  <c r="J4" i="18"/>
  <c r="K4" i="18"/>
  <c r="K7" i="9"/>
  <c r="L4" i="18"/>
  <c r="M4" i="18"/>
  <c r="M7" i="9"/>
  <c r="N4" i="18"/>
  <c r="O4" i="18"/>
  <c r="O7" i="9"/>
  <c r="P4" i="18"/>
  <c r="Q4" i="18"/>
  <c r="R4" i="18"/>
  <c r="S4" i="18"/>
  <c r="S7" i="9"/>
  <c r="T4" i="18"/>
  <c r="T7" i="9"/>
  <c r="U4" i="18"/>
  <c r="U7" i="9"/>
  <c r="V4" i="18"/>
  <c r="W4" i="18"/>
  <c r="W7" i="9"/>
  <c r="X4" i="18"/>
  <c r="Y4" i="18"/>
  <c r="Z4" i="18"/>
  <c r="AA4" i="18"/>
  <c r="AA7" i="9"/>
  <c r="AB4" i="18"/>
  <c r="AC4" i="18"/>
  <c r="AC7" i="9"/>
  <c r="AD4" i="18"/>
  <c r="AE4" i="18"/>
  <c r="AE7" i="9"/>
  <c r="AF4" i="18"/>
  <c r="AG4" i="18"/>
  <c r="AH4" i="18"/>
  <c r="AI4" i="18"/>
  <c r="AI7" i="9"/>
  <c r="AJ4" i="18"/>
  <c r="AJ7" i="9"/>
  <c r="B4" i="18"/>
  <c r="B7" i="9"/>
  <c r="B3" i="18"/>
  <c r="AG7" i="9"/>
  <c r="Y7" i="9"/>
  <c r="Q7" i="9"/>
  <c r="I7" i="9"/>
  <c r="X7" i="9"/>
  <c r="H7" i="9"/>
  <c r="AD7" i="8"/>
  <c r="V7" i="8"/>
  <c r="N7" i="8"/>
  <c r="F7" i="8"/>
  <c r="AG7" i="8"/>
  <c r="AC7" i="8"/>
  <c r="Y7" i="8"/>
  <c r="U7" i="8"/>
  <c r="Q7" i="8"/>
  <c r="M7" i="8"/>
  <c r="I7" i="8"/>
  <c r="E7" i="8"/>
  <c r="AB7" i="9"/>
  <c r="AH7" i="8"/>
  <c r="Z7" i="8"/>
  <c r="R7" i="8"/>
  <c r="J7" i="8"/>
  <c r="B7" i="8"/>
  <c r="AH7" i="9"/>
  <c r="AD7" i="9"/>
  <c r="Z7" i="9"/>
  <c r="V7" i="9"/>
  <c r="R7" i="9"/>
  <c r="N7" i="9"/>
  <c r="J7" i="9"/>
  <c r="F7" i="9"/>
  <c r="AF7" i="13"/>
  <c r="X7" i="13"/>
  <c r="P7" i="13"/>
  <c r="H7" i="13"/>
  <c r="P7" i="9"/>
  <c r="AJ7" i="8"/>
  <c r="AB7" i="8"/>
  <c r="X7" i="8"/>
  <c r="P7" i="8"/>
  <c r="H7" i="8"/>
  <c r="AI7" i="13"/>
  <c r="AA7" i="13"/>
  <c r="S7" i="13"/>
  <c r="K7" i="13"/>
  <c r="G7" i="13"/>
  <c r="AI7" i="8"/>
  <c r="AE7" i="8"/>
  <c r="AA7" i="8"/>
  <c r="W7" i="8"/>
  <c r="S7" i="8"/>
  <c r="O7" i="8"/>
  <c r="K7" i="8"/>
  <c r="G7" i="8"/>
  <c r="C7" i="8"/>
  <c r="AH7" i="13"/>
  <c r="AD7" i="13"/>
  <c r="Z7" i="13"/>
  <c r="V7" i="13"/>
  <c r="R7" i="13"/>
  <c r="N7" i="13"/>
  <c r="J7" i="13"/>
  <c r="F7" i="13"/>
  <c r="AJ7" i="13"/>
  <c r="AB7" i="13"/>
  <c r="T7" i="13"/>
  <c r="L7" i="13"/>
  <c r="D7" i="13"/>
  <c r="AF7" i="9"/>
  <c r="AF7" i="8"/>
  <c r="T7" i="8"/>
  <c r="L7" i="8"/>
  <c r="D7" i="8"/>
  <c r="AE7" i="13"/>
  <c r="W7" i="13"/>
  <c r="O7" i="13"/>
  <c r="C7" i="13"/>
  <c r="L7" i="9"/>
  <c r="B7" i="13"/>
  <c r="AG7" i="13"/>
  <c r="AC7" i="13"/>
  <c r="Y7" i="13"/>
  <c r="U7" i="13"/>
  <c r="Q7" i="13"/>
  <c r="M7" i="13"/>
  <c r="I7" i="13"/>
  <c r="E7" i="13"/>
</calcChain>
</file>

<file path=xl/sharedStrings.xml><?xml version="1.0" encoding="utf-8"?>
<sst xmlns="http://schemas.openxmlformats.org/spreadsheetml/2006/main" count="1513" uniqueCount="794">
  <si>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</si>
  <si>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</si>
  <si>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</si>
  <si>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</si>
  <si>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</si>
  <si>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</si>
  <si>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</si>
  <si>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</si>
  <si>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</si>
  <si>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</si>
  <si>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</si>
  <si>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</si>
  <si>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</si>
  <si>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</si>
  <si>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</si>
  <si>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</si>
  <si>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</si>
  <si>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</si>
  <si>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</si>
  <si>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</si>
  <si>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</si>
  <si>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</si>
  <si>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</si>
  <si>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</si>
  <si>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</si>
  <si>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</si>
  <si>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</si>
  <si>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</si>
  <si>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</si>
  <si>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</si>
  <si>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</si>
  <si>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</si>
  <si>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</si>
  <si>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</si>
  <si>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</si>
  <si>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</si>
  <si>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</si>
  <si>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</si>
  <si>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</si>
  <si>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</si>
  <si>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</si>
  <si>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</si>
  <si>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</si>
  <si>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</si>
  <si>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</si>
  <si>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</si>
  <si>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</si>
  <si>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</si>
  <si>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</si>
  <si>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</si>
  <si>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</si>
  <si>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</si>
  <si>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</si>
  <si>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</si>
  <si>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</si>
  <si>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</si>
  <si>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</si>
  <si>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</si>
  <si>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</si>
  <si>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</si>
  <si>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</si>
  <si>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</si>
  <si>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</si>
  <si>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</si>
  <si>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</si>
  <si>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</si>
  <si>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</si>
  <si>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</si>
  <si>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</si>
  <si>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</si>
  <si>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</si>
  <si>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</si>
  <si>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</si>
  <si>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</si>
  <si>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</si>
  <si>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</si>
  <si>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</si>
  <si>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</si>
  <si>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</si>
  <si>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</si>
  <si>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</si>
  <si>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</si>
  <si>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</si>
  <si>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</si>
  <si>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</si>
  <si>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</si>
  <si>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</si>
  <si>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</si>
  <si>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</si>
  <si>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</si>
  <si>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</si>
  <si>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</si>
  <si>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</si>
  <si>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</si>
  <si>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</si>
  <si>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</si>
  <si>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</si>
  <si>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</si>
  <si>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</si>
  <si>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</si>
  <si>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</si>
  <si>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</si>
  <si>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</si>
  <si>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</si>
  <si>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</si>
  <si>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</si>
  <si>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</si>
  <si>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</si>
  <si>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</si>
  <si>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</si>
  <si>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</si>
  <si>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</si>
  <si>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</si>
  <si>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</si>
  <si>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</si>
  <si>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</si>
  <si>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</si>
  <si>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</si>
  <si>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</si>
  <si>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</si>
  <si>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</si>
  <si>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</si>
  <si>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</si>
  <si>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</si>
  <si>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</si>
  <si>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</si>
  <si>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</si>
  <si>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</si>
  <si>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</si>
  <si>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</si>
  <si>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</si>
  <si>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</si>
  <si>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</si>
  <si>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</si>
  <si>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</si>
  <si>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</si>
  <si>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</si>
  <si>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</si>
  <si>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</si>
  <si>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</si>
  <si>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</si>
  <si>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</si>
  <si>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</si>
  <si>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</si>
  <si>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</si>
  <si>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</si>
  <si>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</si>
  <si>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</si>
  <si>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</si>
  <si>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</si>
  <si>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</si>
  <si>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</si>
  <si>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</si>
  <si>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</si>
  <si>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</si>
  <si>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</si>
  <si>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</si>
  <si>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</si>
  <si>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</si>
  <si>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</si>
  <si>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</si>
  <si>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</si>
  <si>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</si>
  <si>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</si>
  <si>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</si>
  <si>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</si>
  <si>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</si>
  <si>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</si>
  <si>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</si>
  <si>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</si>
  <si>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</si>
  <si>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</si>
  <si>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</si>
  <si>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</si>
  <si>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</si>
  <si>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</si>
  <si>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</si>
  <si>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</si>
  <si>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</si>
  <si>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</si>
  <si>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</si>
  <si>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</si>
  <si>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</si>
  <si>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</si>
  <si>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</si>
  <si>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</si>
  <si>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</si>
  <si>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</si>
  <si>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</si>
  <si>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</si>
  <si>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</si>
  <si>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</si>
  <si>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</si>
  <si>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</si>
  <si>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</si>
  <si>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</si>
  <si>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</si>
  <si>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</si>
  <si>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</si>
  <si>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</si>
  <si>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</si>
  <si>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</si>
  <si>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</si>
  <si>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</si>
  <si>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</si>
  <si>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</si>
  <si>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</si>
  <si>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</si>
  <si>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</si>
  <si>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</si>
  <si>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</si>
  <si>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</si>
  <si>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</si>
  <si>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</si>
  <si>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</si>
  <si>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</si>
  <si>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</si>
  <si>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</si>
  <si>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</si>
  <si>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</si>
  <si>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</si>
  <si>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</si>
  <si>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</si>
  <si>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</si>
  <si>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</si>
  <si>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</si>
  <si>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</si>
  <si>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</si>
  <si>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</si>
  <si>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</si>
  <si>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</si>
  <si>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</si>
  <si>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</si>
  <si>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</si>
  <si>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</si>
  <si>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</si>
  <si>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</si>
  <si>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</si>
  <si>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</si>
  <si>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</si>
  <si>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</si>
  <si>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</si>
  <si>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</si>
  <si>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</si>
  <si>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</si>
  <si>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</si>
  <si>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</si>
  <si>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</si>
  <si>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</si>
  <si>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</si>
  <si>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</si>
  <si>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</si>
  <si>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</si>
  <si>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</si>
  <si>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</si>
  <si>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</si>
  <si>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</si>
  <si>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</si>
  <si>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</si>
  <si>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</si>
  <si>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</si>
  <si>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</si>
  <si>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</si>
  <si>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</si>
  <si>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</si>
  <si>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</si>
  <si>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</si>
  <si>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</si>
  <si>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</si>
  <si>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</si>
  <si>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</si>
  <si>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</si>
  <si>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</si>
  <si>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</si>
  <si>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</si>
  <si>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</si>
  <si>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</si>
  <si>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</si>
  <si>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</si>
  <si>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</si>
  <si>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</si>
  <si>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</si>
  <si>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</si>
  <si>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</si>
  <si>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</si>
  <si>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</si>
  <si>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</si>
  <si>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</si>
  <si>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</si>
  <si>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</si>
  <si>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</si>
  <si>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</si>
  <si>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</si>
  <si>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</si>
  <si>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</si>
  <si>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</si>
  <si>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</si>
  <si>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</si>
  <si>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</si>
  <si>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</si>
  <si>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</si>
  <si>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</si>
  <si>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</si>
  <si>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</si>
  <si>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</si>
  <si>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</si>
  <si>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</si>
  <si>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</si>
  <si>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</si>
  <si>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</si>
  <si>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</si>
  <si>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</si>
  <si>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</si>
  <si>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</si>
  <si>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</si>
  <si>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</si>
  <si>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</si>
  <si>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</si>
  <si>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</si>
  <si>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</si>
  <si>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</si>
  <si>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</si>
  <si>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</si>
  <si>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</si>
  <si>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</si>
  <si>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</si>
  <si>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</si>
  <si>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</si>
  <si>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</si>
  <si>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</si>
  <si>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</si>
  <si>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</si>
  <si>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</si>
  <si>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</si>
  <si>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</si>
  <si>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</si>
  <si>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</si>
  <si>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</si>
  <si>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</si>
  <si>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</si>
  <si>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</si>
  <si>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</si>
  <si>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</si>
  <si>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</si>
  <si>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</si>
  <si>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</si>
  <si>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</si>
  <si>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</si>
  <si>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</si>
  <si>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</si>
  <si>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</si>
  <si>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</si>
  <si>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</si>
  <si>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</si>
  <si>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</si>
  <si>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</si>
  <si>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</si>
  <si>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</si>
  <si>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</si>
  <si>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</si>
  <si>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</si>
  <si>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</si>
  <si>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</si>
  <si>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</si>
  <si>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</si>
  <si>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</si>
  <si>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</si>
  <si>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</si>
  <si>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</si>
  <si>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</si>
  <si>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</si>
  <si>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</si>
  <si>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</si>
  <si>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</si>
  <si>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</si>
  <si>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</si>
  <si>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</si>
  <si>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</si>
  <si>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</si>
  <si>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</si>
  <si>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</si>
  <si>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</si>
  <si>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</si>
  <si>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</si>
  <si>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</si>
  <si>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</si>
  <si>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</si>
  <si>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</si>
  <si>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</si>
  <si>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</si>
  <si>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</si>
  <si>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</si>
  <si>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</si>
  <si>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</si>
  <si>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</si>
  <si>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</si>
  <si>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</si>
  <si>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</si>
  <si>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</si>
  <si>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</si>
  <si>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</si>
  <si>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</si>
  <si>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</si>
  <si>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</si>
  <si>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</si>
  <si>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</si>
  <si>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</si>
  <si>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</si>
  <si>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</si>
  <si>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</si>
  <si>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</si>
  <si>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</si>
  <si>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</si>
  <si>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</si>
  <si>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</si>
  <si>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</si>
  <si>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</si>
  <si>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</si>
  <si>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</si>
  <si>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</si>
  <si>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</si>
  <si>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</si>
  <si>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</si>
  <si>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</si>
  <si>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</si>
  <si>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</si>
  <si>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</si>
  <si>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</si>
  <si>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</si>
  <si>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</si>
  <si>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</si>
  <si>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</si>
  <si>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</si>
  <si>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</si>
  <si>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</si>
  <si>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</si>
  <si>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</si>
  <si>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</si>
  <si>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</si>
  <si>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</si>
  <si>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</si>
  <si>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</si>
  <si>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</si>
  <si>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</si>
  <si>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</si>
  <si>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</si>
  <si>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</si>
  <si>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</si>
  <si>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</si>
  <si>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</si>
  <si>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</si>
  <si>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</si>
  <si>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</si>
  <si>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</si>
  <si>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</si>
  <si>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</si>
  <si>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</si>
  <si>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</si>
  <si>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</si>
  <si>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</si>
  <si>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</si>
  <si>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</si>
  <si>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</si>
  <si>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</si>
  <si>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</si>
  <si>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</si>
  <si>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</si>
  <si>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</si>
  <si>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</si>
  <si>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</si>
  <si>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</si>
  <si>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</si>
  <si>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</si>
  <si>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</si>
  <si>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</si>
  <si>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</si>
  <si>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</si>
  <si>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</si>
  <si>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</si>
  <si>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</si>
  <si>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</si>
  <si>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</si>
  <si>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</si>
  <si>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</si>
  <si>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</si>
  <si>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</si>
  <si>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</si>
  <si>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</si>
  <si>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</si>
  <si>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</si>
  <si>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</si>
  <si>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</si>
  <si>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</si>
  <si>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</si>
  <si>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</si>
  <si>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</si>
  <si>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</si>
  <si>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</si>
  <si>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</si>
  <si>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</si>
  <si>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</si>
  <si>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</si>
  <si>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</si>
  <si>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</si>
  <si>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</si>
  <si>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</si>
  <si>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</si>
  <si>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</si>
  <si>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</si>
  <si>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</si>
  <si>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</si>
  <si>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</si>
  <si>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</si>
  <si>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</si>
  <si>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</si>
  <si>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</si>
  <si>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</si>
  <si>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</si>
  <si>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</si>
  <si>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</si>
  <si>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</si>
  <si>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</si>
  <si>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</si>
  <si>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</si>
  <si>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</si>
  <si>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</si>
  <si>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</si>
  <si>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</si>
  <si>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</si>
  <si>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</si>
  <si>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</si>
  <si>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</si>
  <si>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</si>
  <si>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</si>
  <si>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</si>
  <si>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</si>
  <si>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</si>
  <si>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</si>
  <si>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</si>
  <si>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</si>
  <si>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</si>
  <si>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</si>
  <si>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</si>
  <si>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</si>
  <si>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</si>
  <si>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</si>
  <si>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</si>
  <si>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</si>
  <si>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</si>
  <si>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</si>
  <si>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</si>
  <si>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</si>
  <si>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</si>
  <si>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</si>
  <si>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</si>
  <si>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</si>
  <si>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</si>
  <si>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</si>
  <si>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</si>
  <si>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</si>
  <si>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</si>
  <si>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</si>
  <si>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</si>
  <si>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</si>
  <si>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</si>
  <si>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</si>
  <si>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</si>
  <si>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</si>
  <si>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</si>
  <si>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</si>
  <si>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</si>
  <si>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</si>
  <si>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</si>
  <si>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</si>
  <si>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</si>
  <si>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</si>
  <si>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</si>
  <si>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</si>
  <si>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</si>
  <si>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</si>
  <si>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</si>
  <si>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</si>
  <si>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</si>
  <si>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</si>
  <si>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</si>
  <si>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</si>
  <si>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</si>
  <si>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</si>
  <si>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</si>
  <si>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</si>
  <si>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</si>
  <si>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</si>
  <si>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</si>
  <si>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</si>
  <si>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</si>
  <si>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</si>
  <si>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</si>
  <si>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</si>
  <si>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</si>
  <si>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</si>
  <si>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</si>
  <si>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</si>
  <si>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</si>
  <si>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</si>
  <si>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</si>
  <si>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</si>
  <si>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</si>
  <si>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</si>
  <si>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</si>
  <si>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</si>
  <si>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</si>
  <si>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</si>
  <si>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</si>
  <si>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</si>
  <si>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</si>
  <si>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</si>
  <si>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</si>
  <si>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</si>
  <si>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</si>
  <si>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</si>
  <si>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</si>
  <si>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</si>
  <si>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</si>
  <si>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</si>
  <si>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</si>
  <si>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</si>
  <si>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</si>
  <si>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</si>
  <si>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</si>
  <si>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</si>
  <si>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</si>
  <si>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</si>
  <si>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</si>
  <si>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</si>
  <si>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</si>
  <si>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</si>
  <si>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</si>
  <si>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</si>
  <si>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</si>
  <si>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</si>
  <si>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</si>
  <si>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</si>
  <si>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</si>
  <si>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</si>
  <si>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</si>
  <si>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</si>
  <si>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</si>
  <si>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</si>
  <si>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</si>
  <si>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</si>
  <si>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</si>
  <si>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</si>
  <si>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</si>
  <si>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</si>
  <si>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</si>
  <si>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</si>
  <si>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</si>
  <si>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</si>
  <si>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</si>
  <si>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</si>
  <si>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</si>
  <si>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</si>
  <si>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</si>
  <si>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</si>
  <si>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</si>
  <si>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</si>
  <si>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</si>
  <si>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</si>
  <si>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</si>
  <si>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</si>
  <si>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</si>
  <si>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</si>
  <si>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</si>
  <si>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</si>
  <si>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</si>
  <si>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</si>
  <si>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</si>
  <si>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</si>
  <si>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</si>
  <si>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</si>
  <si>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Source:</t>
  </si>
  <si>
    <t>LDVs</t>
  </si>
  <si>
    <t>Year</t>
  </si>
  <si>
    <t>g/km</t>
  </si>
  <si>
    <t>https://www.theicct.org/sites/default/files/India_PVstds-facts_dec2014.pdf</t>
  </si>
  <si>
    <t>l/100km (at 40 kph)</t>
  </si>
  <si>
    <t>HDV Type</t>
  </si>
  <si>
    <t>Two-wheeled Motorbikes (Psgr Motorbikes)</t>
  </si>
  <si>
    <t>Scooter, 75-125cc</t>
  </si>
  <si>
    <t>Motorcycle, 75-125cc</t>
  </si>
  <si>
    <t>Motorcycle, 125-250cc</t>
  </si>
  <si>
    <t>ICCT</t>
  </si>
  <si>
    <t>Fact Sheet: India Light Duty Vehicle Efficiency Standards</t>
  </si>
  <si>
    <t>Passenger LDVs, Freight LDVs</t>
  </si>
  <si>
    <t>https://www.theicct.org/sites/default/files/publications/ICCT_India-HDV-fuel-consumption_policy-update_20171207.pdf</t>
  </si>
  <si>
    <t>Passenger HDVs, Freight HDVs</t>
  </si>
  <si>
    <t>Pages 3-4, Tables 1-2</t>
  </si>
  <si>
    <t>Fuel Consumption Standards for Heavy-Duty Vehicles in India</t>
  </si>
  <si>
    <t>Passenger (2-wheel) Motorbikes, Freight (3-wheel) Motorbikes</t>
  </si>
  <si>
    <t>Motorcycle &gt;250cc</t>
  </si>
  <si>
    <t>Three-wheeled Motorbikes (Frgt Motorbikes)</t>
  </si>
  <si>
    <t>On-road fuel efficiency, km/l</t>
  </si>
  <si>
    <t>Post-2000, 2-stroke, carburetor</t>
  </si>
  <si>
    <t>Post-2000, 4-stroke, carburetor</t>
  </si>
  <si>
    <t>Post-2000, 4-stroke, indirect injection</t>
  </si>
  <si>
    <t>2007, 2-stroke, direct injection</t>
  </si>
  <si>
    <t>Page 111 (2-wheelers, Page 118 (three-wheelers)</t>
  </si>
  <si>
    <t>http://www.indiaenvironmentportal.org.in/files/file/Iyer_two-three-wheelers_India.pdf</t>
  </si>
  <si>
    <t>A Technical Assessment of Emissions and Fuel Consumption Reduction Potential from Two and Three Wheelers in India</t>
  </si>
  <si>
    <t>Narayan V. Iyer (for ICCT)</t>
  </si>
  <si>
    <t>BTU/gal</t>
  </si>
  <si>
    <t>https://www.afdc.energy.gov/fuels/fuel_comparison_chart.pdf</t>
  </si>
  <si>
    <t>Gasoline (petrol)</t>
  </si>
  <si>
    <t>g/gal</t>
  </si>
  <si>
    <t>https://www.aqua-calc.com/calculate/volume-to-weight</t>
  </si>
  <si>
    <t>BTU/g</t>
  </si>
  <si>
    <t>rail</t>
  </si>
  <si>
    <t>ships</t>
  </si>
  <si>
    <t>motorbikes</t>
  </si>
  <si>
    <t>passengers</t>
  </si>
  <si>
    <t>freight</t>
  </si>
  <si>
    <t>BTU/km</t>
  </si>
  <si>
    <t>BTU/ton-km</t>
  </si>
  <si>
    <t>BTU/psgr-km</t>
  </si>
  <si>
    <t>psgr-km/BTU</t>
  </si>
  <si>
    <t>Diesel</t>
  </si>
  <si>
    <t>Passenger LDVs (gasoline)</t>
  </si>
  <si>
    <t>Freight LDVs (diesel)</t>
  </si>
  <si>
    <t>Passenger and Freight HDVs (diesel)</t>
  </si>
  <si>
    <t>l/100km</t>
  </si>
  <si>
    <t>BTU/100km</t>
  </si>
  <si>
    <t>Any liquid</t>
  </si>
  <si>
    <t>l/gal</t>
  </si>
  <si>
    <t>https://www.google.com/search?q=liter+per+gallon</t>
  </si>
  <si>
    <t>Fuel Conversion Factors</t>
  </si>
  <si>
    <t>Fuel energy densities are based on higher heating values (HHVs)</t>
  </si>
  <si>
    <t>ton-km/BTU</t>
  </si>
  <si>
    <t>BTU/l</t>
  </si>
  <si>
    <t>M3 (Bus)</t>
  </si>
  <si>
    <t>Average Across Freight HDV Types</t>
  </si>
  <si>
    <t>Buses (M3 vehicles)</t>
  </si>
  <si>
    <t>Value at lower weight limit</t>
  </si>
  <si>
    <t>Average Road-tested Fuel Efficiency</t>
  </si>
  <si>
    <t>km/l</t>
  </si>
  <si>
    <t>km/BTU</t>
  </si>
  <si>
    <t>Average across 2-wheel motorbike types</t>
  </si>
  <si>
    <t>Average across 3-wheel motorbike types</t>
  </si>
  <si>
    <t>http://www.indianrailways.gov.in/railwayboard/uploads/directorate/stat_econ/IRSP_2016-17/Facts_Figure/Indian%20Railway%20Annual%20Statistical%20Statements%20Final.pdf</t>
  </si>
  <si>
    <t>2016-2017</t>
  </si>
  <si>
    <t>mixed psgr + frgt</t>
  </si>
  <si>
    <t>frgt only</t>
  </si>
  <si>
    <t xml:space="preserve">Total across all govt railways </t>
  </si>
  <si>
    <t>(liters of diesel / 1000 ton-km)</t>
  </si>
  <si>
    <t>Cargo Type</t>
  </si>
  <si>
    <t>Page 335</t>
  </si>
  <si>
    <t>Indian Railways Annual Statistical Statements 2016-2017</t>
  </si>
  <si>
    <t>Ministry of Railways, Government of India</t>
  </si>
  <si>
    <t>Average</t>
  </si>
  <si>
    <t>BTU/1000 ton-km</t>
  </si>
  <si>
    <t>Distance</t>
  </si>
  <si>
    <t>km/mile</t>
  </si>
  <si>
    <t>https://www.google.com/search?q=km+per+mile</t>
  </si>
  <si>
    <t>psgr-mi/BTU</t>
  </si>
  <si>
    <t>Psgr LDVs, Gasoline (psgr-mi/BTU)</t>
  </si>
  <si>
    <t>ton-mi/BTU</t>
  </si>
  <si>
    <t>Psgr HDVs, Diesel (psgr-mi/BTU)</t>
  </si>
  <si>
    <t>Frgt HDVs, Diesel (ton-mi/BTU)</t>
  </si>
  <si>
    <t>Psgr LDV</t>
  </si>
  <si>
    <t>Frgt LDV</t>
  </si>
  <si>
    <t>Psgr HDV</t>
  </si>
  <si>
    <t>Frgt HDV</t>
  </si>
  <si>
    <t>Psgr Mtrbk</t>
  </si>
  <si>
    <t>Frgt Mtrbk</t>
  </si>
  <si>
    <t>Indian efficiency data are only available for the most common fuel type for</t>
  </si>
  <si>
    <t>each vehicle type.  We use these data to represent all combustion-based fuel</t>
  </si>
  <si>
    <t>types (which are reasonably close in heat rates), but we must adjust for</t>
  </si>
  <si>
    <t>electricity, which is used much more efficiently in vehicles than thermal fuels.</t>
  </si>
  <si>
    <t>We do not have Indian data for ships or aircraft.</t>
  </si>
  <si>
    <t>We mostly use U.S. data for these vehicle types.  However, in the U.S.</t>
  </si>
  <si>
    <t>model, passenger ships are recreational boats, not passenger ferries,</t>
  </si>
  <si>
    <t>as they are in the India model.  Therefore, we use Canadian data for</t>
  </si>
  <si>
    <t>passenger ships.  The Canadian passenger ship data are in this tab.</t>
  </si>
  <si>
    <t>Data are from this variable in eps-1.3.2-canada.</t>
  </si>
  <si>
    <t>Freight Rail</t>
  </si>
  <si>
    <t>Tables 7, 48, 49, 50</t>
  </si>
  <si>
    <t>Passenger Ships</t>
  </si>
  <si>
    <t>Taken from eps-1.3.2-Canada, see this variable in that model for source information</t>
  </si>
  <si>
    <t>Indian data are available for all six on-road modes (passenger LDVs, freight LDVs,</t>
  </si>
  <si>
    <t>We retain U.S. data for passenger aircraft, freight aircraft, passenger rail, and freight ships.</t>
  </si>
  <si>
    <t>Passenger aircraft, Freight aircraft, Passenger Rail, Freight Ships</t>
  </si>
  <si>
    <t>We use Canadian data for passenger ships, as this subscript represents passenger ferries</t>
  </si>
  <si>
    <t>in Canada (as in India), but it represents recreational boats in the U.S. model.</t>
  </si>
  <si>
    <t>passenger HDVs, freight HDVs, passenger (2-wheel) motorbikes, and freight (3-wheel)</t>
  </si>
  <si>
    <t>motorbikes), plus freight 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</si>
</sst>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cellStyleXfs>
  <cellXfs count="84">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0" fontId="0" fillId="0" borderId="0" xfId="0" applyAlignment="1">
      <alignment horizontal="right"/>
    </xf>
    <xf numFmtId="2" fontId="0" fillId="0" borderId="0" xfId="0" applyNumberFormat="1"/>
    <xf numFmtId="170" fontId="0" fillId="0" borderId="0" xfId="0" applyNumberFormat="1"/>
    <xf numFmtId="1" fontId="0" fillId="0" borderId="0" xfId="0" applyNumberFormat="1"/>
    <xf numFmtId="0" fontId="56" fillId="0" borderId="0" xfId="153"/>
    <xf numFmtId="11" fontId="0" fillId="28" borderId="0" xfId="0" applyNumberFormat="1" applyFill="1"/>
    <xf numFmtId="0" fontId="0" fillId="28" borderId="0" xfId="0"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fdc.energy.gov/fuels/fuel_comparison_chart.pdf" TargetMode="External"/><Relationship Id="rId7" Type="http://schemas.openxmlformats.org/officeDocument/2006/relationships/printerSettings" Target="../printerSettings/printerSettings2.bin"/><Relationship Id="rId2" Type="http://schemas.openxmlformats.org/officeDocument/2006/relationships/hyperlink" Target="https://www.aqua-calc.com/calculate/volume-to-weight" TargetMode="External"/><Relationship Id="rId1" Type="http://schemas.openxmlformats.org/officeDocument/2006/relationships/hyperlink" Target="https://www.aqua-calc.com/calculate/volume-to-weight" TargetMode="External"/><Relationship Id="rId6" Type="http://schemas.openxmlformats.org/officeDocument/2006/relationships/hyperlink" Target="https://www.google.com/search?q=km+per+mile" TargetMode="External"/><Relationship Id="rId5" Type="http://schemas.openxmlformats.org/officeDocument/2006/relationships/hyperlink" Target="https://www.google.com/search?q=liter+per+gallon" TargetMode="External"/><Relationship Id="rId4" Type="http://schemas.openxmlformats.org/officeDocument/2006/relationships/hyperlink" Target="https://www.afdc.energy.gov/fuels/fuel_comparison_cha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heetViews>
  <sheetFormatPr defaultRowHeight="15"/>
  <cols>
    <col min="1" max="1" width="13.42578125" customWidth="1"/>
    <col min="2" max="2" width="107.42578125" customWidth="1"/>
  </cols>
  <sheetData>
    <row r="1" spans="1:2">
      <c r="A1" s="1" t="s">
        <v>0</v>
      </c>
    </row>
    <row r="3" spans="1:2">
      <c r="A3" s="1" t="s">
        <v>1</v>
      </c>
      <c r="B3" s="20" t="s">
        <v>693</v>
      </c>
    </row>
    <row r="4" spans="1:2">
      <c r="B4" t="s">
        <v>691</v>
      </c>
    </row>
    <row r="5" spans="1:2">
      <c r="B5" s="23">
        <v>2014</v>
      </c>
    </row>
    <row r="6" spans="1:2">
      <c r="B6" t="s">
        <v>692</v>
      </c>
    </row>
    <row r="7" spans="1:2">
      <c r="B7" t="s">
        <v>684</v>
      </c>
    </row>
    <row r="9" spans="1:2">
      <c r="B9" s="20" t="s">
        <v>695</v>
      </c>
    </row>
    <row r="10" spans="1:2">
      <c r="B10" t="s">
        <v>691</v>
      </c>
    </row>
    <row r="11" spans="1:2">
      <c r="B11" s="23">
        <v>2017</v>
      </c>
    </row>
    <row r="12" spans="1:2">
      <c r="B12" t="s">
        <v>697</v>
      </c>
    </row>
    <row r="13" spans="1:2">
      <c r="B13" t="s">
        <v>694</v>
      </c>
    </row>
    <row r="14" spans="1:2">
      <c r="B14" t="s">
        <v>696</v>
      </c>
    </row>
    <row r="16" spans="1:2">
      <c r="B16" s="20" t="s">
        <v>698</v>
      </c>
    </row>
    <row r="17" spans="2:2">
      <c r="B17" t="s">
        <v>709</v>
      </c>
    </row>
    <row r="18" spans="2:2">
      <c r="B18" s="23">
        <v>2012</v>
      </c>
    </row>
    <row r="19" spans="2:2">
      <c r="B19" t="s">
        <v>708</v>
      </c>
    </row>
    <row r="20" spans="2:2">
      <c r="B20" t="s">
        <v>707</v>
      </c>
    </row>
    <row r="21" spans="2:2">
      <c r="B21" t="s">
        <v>706</v>
      </c>
    </row>
    <row r="23" spans="2:2">
      <c r="B23" s="20" t="s">
        <v>783</v>
      </c>
    </row>
    <row r="24" spans="2:2">
      <c r="B24" t="s">
        <v>756</v>
      </c>
    </row>
    <row r="25" spans="2:2">
      <c r="B25" s="23">
        <v>2017</v>
      </c>
    </row>
    <row r="26" spans="2:2">
      <c r="B26" t="s">
        <v>755</v>
      </c>
    </row>
    <row r="27" spans="2:2">
      <c r="B27" t="s">
        <v>747</v>
      </c>
    </row>
    <row r="28" spans="2:2">
      <c r="B28" t="s">
        <v>754</v>
      </c>
    </row>
    <row r="30" spans="2:2">
      <c r="B30" s="20" t="s">
        <v>789</v>
      </c>
    </row>
    <row r="31" spans="2:2">
      <c r="B31" t="s">
        <v>587</v>
      </c>
    </row>
    <row r="32" spans="2:2">
      <c r="B32" s="23">
        <v>2017</v>
      </c>
    </row>
    <row r="33" spans="1:2">
      <c r="B33" t="s">
        <v>135</v>
      </c>
    </row>
    <row r="34" spans="1:2">
      <c r="B34" t="s">
        <v>588</v>
      </c>
    </row>
    <row r="35" spans="1:2">
      <c r="B35" t="s">
        <v>784</v>
      </c>
    </row>
    <row r="37" spans="1:2">
      <c r="B37" s="25" t="s">
        <v>670</v>
      </c>
    </row>
    <row r="38" spans="1:2">
      <c r="B38" s="23">
        <v>2017</v>
      </c>
    </row>
    <row r="39" spans="1:2">
      <c r="B39" t="s">
        <v>671</v>
      </c>
    </row>
    <row r="40" spans="1:2">
      <c r="B40" t="s">
        <v>673</v>
      </c>
    </row>
    <row r="41" spans="1:2">
      <c r="B41" t="s">
        <v>672</v>
      </c>
    </row>
    <row r="43" spans="1:2">
      <c r="B43" s="20" t="s">
        <v>785</v>
      </c>
    </row>
    <row r="44" spans="1:2">
      <c r="B44" s="26" t="s">
        <v>786</v>
      </c>
    </row>
    <row r="46" spans="1:2">
      <c r="A46" s="1" t="s">
        <v>138</v>
      </c>
    </row>
    <row r="47" spans="1:2">
      <c r="A47" t="s">
        <v>139</v>
      </c>
    </row>
    <row r="49" spans="1:1">
      <c r="A49" t="s">
        <v>787</v>
      </c>
    </row>
    <row r="50" spans="1:1">
      <c r="A50" t="s">
        <v>792</v>
      </c>
    </row>
    <row r="51" spans="1:1">
      <c r="A51" t="s">
        <v>793</v>
      </c>
    </row>
    <row r="53" spans="1:1">
      <c r="A53" t="s">
        <v>788</v>
      </c>
    </row>
    <row r="54" spans="1:1">
      <c r="A54" t="s">
        <v>790</v>
      </c>
    </row>
    <row r="55" spans="1:1">
      <c r="A55" t="s">
        <v>791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sqref="A1:AG1"/>
    </sheetView>
  </sheetViews>
  <sheetFormatPr defaultColWidth="9.28515625" defaultRowHeight="12.75"/>
  <cols>
    <col min="1" max="1" width="37.7109375" style="27" customWidth="1"/>
    <col min="2" max="33" width="8.7109375" style="27" customWidth="1"/>
    <col min="34" max="16384" width="9.28515625" style="27"/>
  </cols>
  <sheetData>
    <row r="1" spans="1:33" s="53" customFormat="1" ht="16.5" customHeight="1" thickBot="1">
      <c r="A1" s="65" t="s">
        <v>669</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668</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667</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666</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665</v>
      </c>
      <c r="B6" s="37" t="s">
        <v>660</v>
      </c>
      <c r="C6" s="37" t="s">
        <v>660</v>
      </c>
      <c r="D6" s="37" t="s">
        <v>660</v>
      </c>
      <c r="E6" s="37" t="s">
        <v>660</v>
      </c>
      <c r="F6" s="37" t="s">
        <v>660</v>
      </c>
      <c r="G6" s="37" t="s">
        <v>660</v>
      </c>
      <c r="H6" s="37" t="s">
        <v>660</v>
      </c>
      <c r="I6" s="37" t="s">
        <v>660</v>
      </c>
      <c r="J6" s="37" t="s">
        <v>660</v>
      </c>
      <c r="K6" s="37" t="s">
        <v>660</v>
      </c>
      <c r="L6" s="37" t="s">
        <v>660</v>
      </c>
      <c r="M6" s="37" t="s">
        <v>660</v>
      </c>
      <c r="N6" s="37" t="s">
        <v>660</v>
      </c>
      <c r="O6" s="37" t="s">
        <v>660</v>
      </c>
      <c r="P6" s="37" t="s">
        <v>660</v>
      </c>
      <c r="Q6" s="37" t="s">
        <v>660</v>
      </c>
      <c r="R6" s="47" t="s">
        <v>660</v>
      </c>
      <c r="S6" s="47" t="s">
        <v>660</v>
      </c>
      <c r="T6" s="47" t="s">
        <v>660</v>
      </c>
      <c r="U6" s="47" t="s">
        <v>660</v>
      </c>
      <c r="V6" s="47" t="s">
        <v>660</v>
      </c>
      <c r="W6" s="47" t="s">
        <v>660</v>
      </c>
      <c r="X6" s="47" t="s">
        <v>660</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664</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660</v>
      </c>
      <c r="Z7" s="36" t="s">
        <v>660</v>
      </c>
      <c r="AA7" s="36" t="s">
        <v>660</v>
      </c>
      <c r="AB7" s="36" t="s">
        <v>660</v>
      </c>
      <c r="AC7" s="36" t="s">
        <v>660</v>
      </c>
      <c r="AD7" s="36" t="s">
        <v>660</v>
      </c>
      <c r="AE7" s="36" t="s">
        <v>660</v>
      </c>
      <c r="AF7" s="36" t="s">
        <v>660</v>
      </c>
      <c r="AG7" s="36" t="s">
        <v>660</v>
      </c>
    </row>
    <row r="8" spans="1:33" ht="16.5" customHeight="1">
      <c r="A8" s="39" t="s">
        <v>663</v>
      </c>
      <c r="B8" s="34" t="s">
        <v>643</v>
      </c>
      <c r="C8" s="34" t="s">
        <v>643</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662</v>
      </c>
      <c r="B9" s="37" t="s">
        <v>660</v>
      </c>
      <c r="C9" s="37" t="s">
        <v>660</v>
      </c>
      <c r="D9" s="37" t="s">
        <v>660</v>
      </c>
      <c r="E9" s="37" t="s">
        <v>660</v>
      </c>
      <c r="F9" s="37" t="s">
        <v>660</v>
      </c>
      <c r="G9" s="37" t="s">
        <v>660</v>
      </c>
      <c r="H9" s="37" t="s">
        <v>660</v>
      </c>
      <c r="I9" s="37" t="s">
        <v>660</v>
      </c>
      <c r="J9" s="37" t="s">
        <v>660</v>
      </c>
      <c r="K9" s="37" t="s">
        <v>660</v>
      </c>
      <c r="L9" s="37" t="s">
        <v>660</v>
      </c>
      <c r="M9" s="37" t="s">
        <v>660</v>
      </c>
      <c r="N9" s="37" t="s">
        <v>660</v>
      </c>
      <c r="O9" s="37" t="s">
        <v>660</v>
      </c>
      <c r="P9" s="37" t="s">
        <v>660</v>
      </c>
      <c r="Q9" s="37" t="s">
        <v>660</v>
      </c>
      <c r="R9" s="47" t="s">
        <v>660</v>
      </c>
      <c r="S9" s="47" t="s">
        <v>660</v>
      </c>
      <c r="T9" s="47" t="s">
        <v>660</v>
      </c>
      <c r="U9" s="47" t="s">
        <v>660</v>
      </c>
      <c r="V9" s="47" t="s">
        <v>660</v>
      </c>
      <c r="W9" s="47" t="s">
        <v>660</v>
      </c>
      <c r="X9" s="47" t="s">
        <v>660</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661</v>
      </c>
      <c r="B10" s="34" t="s">
        <v>643</v>
      </c>
      <c r="C10" s="34" t="s">
        <v>643</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660</v>
      </c>
      <c r="Z10" s="36" t="s">
        <v>660</v>
      </c>
      <c r="AA10" s="36" t="s">
        <v>660</v>
      </c>
      <c r="AB10" s="36" t="s">
        <v>660</v>
      </c>
      <c r="AC10" s="36" t="s">
        <v>660</v>
      </c>
      <c r="AD10" s="36" t="s">
        <v>660</v>
      </c>
      <c r="AE10" s="36" t="s">
        <v>660</v>
      </c>
      <c r="AF10" s="36" t="s">
        <v>660</v>
      </c>
      <c r="AG10" s="36" t="s">
        <v>660</v>
      </c>
    </row>
    <row r="11" spans="1:33" ht="16.5" customHeight="1">
      <c r="A11" s="35" t="s">
        <v>659</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658</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657</v>
      </c>
      <c r="B13" s="34" t="s">
        <v>643</v>
      </c>
      <c r="C13" s="34" t="s">
        <v>643</v>
      </c>
      <c r="D13" s="34" t="s">
        <v>643</v>
      </c>
      <c r="E13" s="34" t="s">
        <v>643</v>
      </c>
      <c r="F13" s="34" t="s">
        <v>643</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656</v>
      </c>
      <c r="B14" s="42" t="s">
        <v>643</v>
      </c>
      <c r="C14" s="42" t="s">
        <v>643</v>
      </c>
      <c r="D14" s="42" t="s">
        <v>643</v>
      </c>
      <c r="E14" s="42" t="s">
        <v>643</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643</v>
      </c>
    </row>
    <row r="15" spans="1:33" s="31" customFormat="1" ht="16.5" customHeight="1">
      <c r="A15" s="35" t="s">
        <v>655</v>
      </c>
      <c r="B15" s="34" t="s">
        <v>643</v>
      </c>
      <c r="C15" s="34" t="s">
        <v>643</v>
      </c>
      <c r="D15" s="34" t="s">
        <v>643</v>
      </c>
      <c r="E15" s="34" t="s">
        <v>643</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643</v>
      </c>
    </row>
    <row r="16" spans="1:33" ht="16.5" customHeight="1">
      <c r="A16" s="35" t="s">
        <v>654</v>
      </c>
      <c r="B16" s="34" t="s">
        <v>643</v>
      </c>
      <c r="C16" s="34" t="s">
        <v>643</v>
      </c>
      <c r="D16" s="34" t="s">
        <v>643</v>
      </c>
      <c r="E16" s="34" t="s">
        <v>643</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643</v>
      </c>
    </row>
    <row r="17" spans="1:33" ht="16.5" customHeight="1">
      <c r="A17" s="35" t="s">
        <v>653</v>
      </c>
      <c r="B17" s="34" t="s">
        <v>643</v>
      </c>
      <c r="C17" s="34" t="s">
        <v>643</v>
      </c>
      <c r="D17" s="34" t="s">
        <v>643</v>
      </c>
      <c r="E17" s="34" t="s">
        <v>643</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643</v>
      </c>
    </row>
    <row r="18" spans="1:33" ht="16.5" customHeight="1">
      <c r="A18" s="35" t="s">
        <v>652</v>
      </c>
      <c r="B18" s="34" t="s">
        <v>643</v>
      </c>
      <c r="C18" s="34" t="s">
        <v>643</v>
      </c>
      <c r="D18" s="34" t="s">
        <v>643</v>
      </c>
      <c r="E18" s="34" t="s">
        <v>643</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643</v>
      </c>
    </row>
    <row r="19" spans="1:33" ht="16.5" customHeight="1">
      <c r="A19" s="35" t="s">
        <v>646</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643</v>
      </c>
    </row>
    <row r="20" spans="1:33" ht="16.5" customHeight="1">
      <c r="A20" s="39" t="s">
        <v>651</v>
      </c>
      <c r="B20" s="34" t="s">
        <v>643</v>
      </c>
      <c r="C20" s="34" t="s">
        <v>643</v>
      </c>
      <c r="D20" s="34" t="s">
        <v>643</v>
      </c>
      <c r="E20" s="34" t="s">
        <v>643</v>
      </c>
      <c r="F20" s="34" t="s">
        <v>643</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643</v>
      </c>
    </row>
    <row r="21" spans="1:33" ht="16.5" customHeight="1">
      <c r="A21" s="35" t="s">
        <v>650</v>
      </c>
      <c r="B21" s="34" t="s">
        <v>643</v>
      </c>
      <c r="C21" s="34" t="s">
        <v>643</v>
      </c>
      <c r="D21" s="34" t="s">
        <v>643</v>
      </c>
      <c r="E21" s="34" t="s">
        <v>643</v>
      </c>
      <c r="F21" s="34" t="s">
        <v>643</v>
      </c>
      <c r="G21" s="34" t="s">
        <v>643</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643</v>
      </c>
    </row>
    <row r="22" spans="1:33" s="31" customFormat="1" ht="16.5" customHeight="1">
      <c r="A22" s="35" t="s">
        <v>649</v>
      </c>
      <c r="B22" s="34" t="s">
        <v>643</v>
      </c>
      <c r="C22" s="34" t="s">
        <v>643</v>
      </c>
      <c r="D22" s="34" t="s">
        <v>643</v>
      </c>
      <c r="E22" s="34" t="s">
        <v>643</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643</v>
      </c>
    </row>
    <row r="23" spans="1:33" ht="16.5" customHeight="1">
      <c r="A23" s="40" t="s">
        <v>648</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647</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646</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643</v>
      </c>
    </row>
    <row r="26" spans="1:33" s="31" customFormat="1" ht="16.5" customHeight="1">
      <c r="A26" s="35" t="s">
        <v>645</v>
      </c>
      <c r="B26" s="34" t="s">
        <v>643</v>
      </c>
      <c r="C26" s="34" t="s">
        <v>643</v>
      </c>
      <c r="D26" s="34" t="s">
        <v>643</v>
      </c>
      <c r="E26" s="34" t="s">
        <v>643</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643</v>
      </c>
    </row>
    <row r="27" spans="1:33" s="31" customFormat="1" ht="16.5" customHeight="1" thickBot="1">
      <c r="A27" s="35" t="s">
        <v>644</v>
      </c>
      <c r="B27" s="34" t="s">
        <v>643</v>
      </c>
      <c r="C27" s="34" t="s">
        <v>643</v>
      </c>
      <c r="D27" s="34" t="s">
        <v>643</v>
      </c>
      <c r="E27" s="34" t="s">
        <v>643</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643</v>
      </c>
    </row>
    <row r="28" spans="1:33" s="28" customFormat="1" ht="12.75" customHeight="1">
      <c r="A28" s="69" t="s">
        <v>642</v>
      </c>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spans="1:33" s="30" customFormat="1" ht="12.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33" s="28" customFormat="1" ht="12.75" customHeight="1">
      <c r="A30" s="71" t="s">
        <v>641</v>
      </c>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33" s="28" customFormat="1" ht="38.25" customHeight="1">
      <c r="A31" s="71" t="s">
        <v>640</v>
      </c>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33" s="28" customFormat="1" ht="12.75" customHeight="1">
      <c r="A32" s="72" t="s">
        <v>639</v>
      </c>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s="28" customFormat="1" ht="12.75" customHeight="1">
      <c r="A33" s="72" t="s">
        <v>638</v>
      </c>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s="28" customFormat="1" ht="12.75" customHeight="1">
      <c r="A34" s="72" t="s">
        <v>637</v>
      </c>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s="28" customFormat="1" ht="25.5" customHeight="1">
      <c r="A35" s="71" t="s">
        <v>636</v>
      </c>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s="28" customFormat="1" ht="12.75" customHeight="1">
      <c r="A36" s="73" t="s">
        <v>635</v>
      </c>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spans="1:26" s="28" customFormat="1" ht="12.75" customHeight="1">
      <c r="A37" s="72" t="s">
        <v>634</v>
      </c>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s="28" customFormat="1" ht="12.75" customHeight="1">
      <c r="A38" s="72" t="s">
        <v>633</v>
      </c>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s="28" customFormat="1" ht="12.75" customHeight="1">
      <c r="A39" s="72" t="s">
        <v>632</v>
      </c>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s="28" customFormat="1" ht="12.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spans="1:26" s="28" customFormat="1" ht="12.75" customHeight="1">
      <c r="A41" s="78" t="s">
        <v>631</v>
      </c>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spans="1:26" s="28" customFormat="1" ht="38.25" customHeight="1">
      <c r="A42" s="74" t="s">
        <v>630</v>
      </c>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spans="1:26" s="28" customFormat="1" ht="51" customHeight="1">
      <c r="A43" s="74" t="s">
        <v>629</v>
      </c>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spans="1:26" s="28" customFormat="1" ht="12.75" customHeight="1">
      <c r="A44" s="80" t="s">
        <v>628</v>
      </c>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s="28" customFormat="1" ht="12.75" customHeight="1">
      <c r="A45" s="81" t="s">
        <v>627</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s="28" customFormat="1" ht="12.75" customHeight="1">
      <c r="A46" s="82" t="s">
        <v>626</v>
      </c>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spans="1:26" s="28" customFormat="1" ht="12.75" customHeight="1">
      <c r="A47" s="74" t="s">
        <v>625</v>
      </c>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spans="1:26" s="28" customFormat="1" ht="12.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s="28" customFormat="1" ht="12.75" customHeight="1">
      <c r="A49" s="75" t="s">
        <v>624</v>
      </c>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spans="1:26" s="28" customFormat="1" ht="12.75" customHeight="1">
      <c r="A50" s="75" t="s">
        <v>623</v>
      </c>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spans="1:26" s="28" customFormat="1" ht="12.75" customHeight="1">
      <c r="A51" s="76" t="s">
        <v>622</v>
      </c>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spans="1:26" s="28" customFormat="1" ht="12.75" customHeight="1">
      <c r="A52" s="66" t="s">
        <v>621</v>
      </c>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spans="1:26" s="28" customFormat="1" ht="12.75" customHeight="1">
      <c r="A53" s="66" t="s">
        <v>620</v>
      </c>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spans="1:26" s="28" customFormat="1" ht="12.75" customHeight="1">
      <c r="A54" s="67" t="s">
        <v>619</v>
      </c>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spans="1:26" s="28" customFormat="1" ht="12.75" customHeight="1">
      <c r="A55" s="68" t="s">
        <v>618</v>
      </c>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s="28" customFormat="1" ht="12.75" customHeight="1">
      <c r="A56" s="76" t="s">
        <v>617</v>
      </c>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spans="1:26" s="28" customFormat="1" ht="12.75" customHeight="1">
      <c r="A57" s="67" t="s">
        <v>616</v>
      </c>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spans="1:26" s="28" customFormat="1" ht="12.75" customHeight="1">
      <c r="A58" s="66" t="s">
        <v>608</v>
      </c>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spans="1:26" s="28" customFormat="1" ht="12.75" customHeight="1">
      <c r="A59" s="76" t="s">
        <v>615</v>
      </c>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spans="1:26" s="28" customFormat="1" ht="12.75" customHeight="1">
      <c r="A60" s="66" t="s">
        <v>614</v>
      </c>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spans="1:26" s="28" customFormat="1" ht="12.75" customHeight="1">
      <c r="A61" s="76" t="s">
        <v>613</v>
      </c>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spans="1:26" s="28" customFormat="1" ht="12.75" customHeight="1">
      <c r="A62" s="66" t="s">
        <v>612</v>
      </c>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spans="1:26" s="28" customFormat="1" ht="12.75" customHeight="1">
      <c r="A63" s="66" t="s">
        <v>611</v>
      </c>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spans="1:26" s="28" customFormat="1" ht="12.75" customHeight="1">
      <c r="A64" s="76" t="s">
        <v>610</v>
      </c>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spans="1:26" s="28" customFormat="1" ht="12.75" customHeight="1">
      <c r="A65" s="67" t="s">
        <v>609</v>
      </c>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spans="1:26" s="28" customFormat="1" ht="12.75" customHeight="1">
      <c r="A66" s="66" t="s">
        <v>608</v>
      </c>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spans="1:26" s="28" customFormat="1" ht="12.75" customHeight="1">
      <c r="A67" s="76" t="s">
        <v>607</v>
      </c>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spans="1:26" s="28" customFormat="1" ht="12.75" customHeight="1">
      <c r="A68" s="66" t="s">
        <v>606</v>
      </c>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spans="1:26" s="28" customFormat="1" ht="12.75" customHeight="1">
      <c r="A69" s="76" t="s">
        <v>605</v>
      </c>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6" s="28" customFormat="1" ht="12.75" customHeight="1">
      <c r="A70" s="67" t="s">
        <v>604</v>
      </c>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spans="1:26" s="28" customFormat="1" ht="12.75" customHeight="1">
      <c r="A71" s="66" t="s">
        <v>603</v>
      </c>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spans="1:26" s="29" customFormat="1" ht="12.75" customHeight="1">
      <c r="A72" s="68" t="s">
        <v>602</v>
      </c>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s="29" customFormat="1" ht="12.75" customHeight="1">
      <c r="A73" s="76" t="s">
        <v>601</v>
      </c>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6" s="29" customFormat="1" ht="12.75" customHeight="1">
      <c r="A74" s="66" t="s">
        <v>600</v>
      </c>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spans="1:26" s="29" customFormat="1" ht="12.75" customHeight="1">
      <c r="A75" s="66" t="s">
        <v>599</v>
      </c>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spans="1:26" s="28" customFormat="1" ht="12.75" customHeight="1">
      <c r="A76" s="66" t="s">
        <v>596</v>
      </c>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spans="1:26" ht="12.75" customHeight="1">
      <c r="A77" s="76" t="s">
        <v>598</v>
      </c>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6" s="28" customFormat="1" ht="12.75" customHeight="1">
      <c r="A78" s="66" t="s">
        <v>597</v>
      </c>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s="29" customFormat="1" ht="12.75" customHeight="1">
      <c r="A79" s="66" t="s">
        <v>596</v>
      </c>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s="28" customFormat="1" ht="12.75" customHeight="1">
      <c r="A80" s="68" t="s">
        <v>595</v>
      </c>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s="28" customFormat="1" ht="12.75" customHeight="1">
      <c r="A81" s="66" t="s">
        <v>594</v>
      </c>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spans="1:26" s="28" customFormat="1" ht="12.75" customHeight="1">
      <c r="A82" s="66" t="s">
        <v>593</v>
      </c>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spans="1:26" ht="12.75" customHeight="1">
      <c r="A83" s="66" t="s">
        <v>592</v>
      </c>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spans="1:26" ht="12.75" customHeight="1">
      <c r="A84" s="79" t="s">
        <v>591</v>
      </c>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
  <sheetViews>
    <sheetView workbookViewId="0"/>
  </sheetViews>
  <sheetFormatPr defaultRowHeight="15"/>
  <cols>
    <col min="1" max="1" width="50.42578125" customWidth="1"/>
  </cols>
  <sheetData>
    <row r="1" spans="1:36">
      <c r="A1" s="20" t="s">
        <v>585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583</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584</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590</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586</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56">
        <f>B$4*'Multipliers by Technology'!$B14</f>
        <v>5.8885671705667122E-4</v>
      </c>
      <c r="C2" s="56">
        <f>C$4*'Multipliers by Technology'!$B14</f>
        <v>6.0657452978226702E-4</v>
      </c>
      <c r="D2" s="56">
        <f>D$4*'Multipliers by Technology'!$B14</f>
        <v>6.2429234250786835E-4</v>
      </c>
      <c r="E2" s="56">
        <f>E$4*'Multipliers by Technology'!$B14</f>
        <v>6.4201015523346415E-4</v>
      </c>
      <c r="F2" s="56">
        <f>F$4*'Multipliers by Technology'!$B14</f>
        <v>6.5972796795906547E-4</v>
      </c>
      <c r="G2" s="56">
        <f>G$4*'Multipliers by Technology'!$B14</f>
        <v>6.7744578068466127E-4</v>
      </c>
      <c r="H2" s="56">
        <f>H$4*'Multipliers by Technology'!$B14</f>
        <v>6.7744578068466127E-4</v>
      </c>
      <c r="I2" s="56">
        <f>I$4*'Multipliers by Technology'!$B14</f>
        <v>6.7744578068466127E-4</v>
      </c>
      <c r="J2" s="56">
        <f>J$4*'Multipliers by Technology'!$B14</f>
        <v>6.7744578068466127E-4</v>
      </c>
      <c r="K2" s="56">
        <f>K$4*'Multipliers by Technology'!$B14</f>
        <v>6.7744578068466127E-4</v>
      </c>
      <c r="L2" s="56">
        <f>L$4*'Multipliers by Technology'!$B14</f>
        <v>6.7744578068466127E-4</v>
      </c>
      <c r="M2" s="56">
        <f>M$4*'Multipliers by Technology'!$B14</f>
        <v>6.7744578068466127E-4</v>
      </c>
      <c r="N2" s="56">
        <f>N$4*'Multipliers by Technology'!$B14</f>
        <v>6.7744578068466127E-4</v>
      </c>
      <c r="O2" s="56">
        <f>O$4*'Multipliers by Technology'!$B14</f>
        <v>6.7744578068466127E-4</v>
      </c>
      <c r="P2" s="56">
        <f>P$4*'Multipliers by Technology'!$B14</f>
        <v>6.7744578068466127E-4</v>
      </c>
      <c r="Q2" s="56">
        <f>Q$4*'Multipliers by Technology'!$B14</f>
        <v>6.7744578068466127E-4</v>
      </c>
      <c r="R2" s="56">
        <f>R$4*'Multipliers by Technology'!$B14</f>
        <v>6.7744578068466127E-4</v>
      </c>
      <c r="S2" s="56">
        <f>S$4*'Multipliers by Technology'!$B14</f>
        <v>6.7744578068466127E-4</v>
      </c>
      <c r="T2" s="56">
        <f>T$4*'Multipliers by Technology'!$B14</f>
        <v>6.7744578068466127E-4</v>
      </c>
      <c r="U2" s="56">
        <f>U$4*'Multipliers by Technology'!$B14</f>
        <v>6.7744578068466127E-4</v>
      </c>
      <c r="V2" s="56">
        <f>V$4*'Multipliers by Technology'!$B14</f>
        <v>6.7744578068466127E-4</v>
      </c>
      <c r="W2" s="56">
        <f>W$4*'Multipliers by Technology'!$B14</f>
        <v>6.7744578068466127E-4</v>
      </c>
      <c r="X2" s="56">
        <f>X$4*'Multipliers by Technology'!$B14</f>
        <v>6.7744578068466127E-4</v>
      </c>
      <c r="Y2" s="56">
        <f>Y$4*'Multipliers by Technology'!$B14</f>
        <v>6.7744578068466127E-4</v>
      </c>
      <c r="Z2" s="56">
        <f>Z$4*'Multipliers by Technology'!$B14</f>
        <v>6.7744578068466127E-4</v>
      </c>
      <c r="AA2" s="56">
        <f>AA$4*'Multipliers by Technology'!$B14</f>
        <v>6.7744578068466127E-4</v>
      </c>
      <c r="AB2" s="56">
        <f>AB$4*'Multipliers by Technology'!$B14</f>
        <v>6.7744578068466127E-4</v>
      </c>
      <c r="AC2" s="56">
        <f>AC$4*'Multipliers by Technology'!$B14</f>
        <v>6.7744578068466127E-4</v>
      </c>
      <c r="AD2" s="56">
        <f>AD$4*'Multipliers by Technology'!$B14</f>
        <v>6.7744578068466127E-4</v>
      </c>
      <c r="AE2" s="56">
        <f>AE$4*'Multipliers by Technology'!$B14</f>
        <v>6.7744578068466127E-4</v>
      </c>
      <c r="AF2" s="56">
        <f>AF$4*'Multipliers by Technology'!$B14</f>
        <v>6.7744578068466127E-4</v>
      </c>
      <c r="AG2" s="56">
        <f>AG$4*'Multipliers by Technology'!$B14</f>
        <v>6.7744578068466127E-4</v>
      </c>
      <c r="AH2" s="56">
        <f>AH$4*'Multipliers by Technology'!$B14</f>
        <v>6.7744578068466127E-4</v>
      </c>
      <c r="AI2" s="56">
        <f>AI$4*'Multipliers by Technology'!$B14</f>
        <v>6.7744578068466127E-4</v>
      </c>
      <c r="AJ2" s="56">
        <f>AJ$4*'Multipliers by Technology'!$B14</f>
        <v>6.7744578068466127E-4</v>
      </c>
    </row>
    <row r="3" spans="1:36">
      <c r="A3" t="s">
        <v>141</v>
      </c>
      <c r="B3" s="56">
        <f>B$4*'Multipliers by Technology'!$B15</f>
        <v>1.849302086624257E-4</v>
      </c>
      <c r="C3" s="56">
        <f>C$4*'Multipliers by Technology'!$B15</f>
        <v>1.9049448042748884E-4</v>
      </c>
      <c r="D3" s="56">
        <f>D$4*'Multipliers by Technology'!$B15</f>
        <v>1.9605875219255373E-4</v>
      </c>
      <c r="E3" s="56">
        <f>E$4*'Multipliers by Technology'!$B15</f>
        <v>2.0162302395761687E-4</v>
      </c>
      <c r="F3" s="56">
        <f>F$4*'Multipliers by Technology'!$B15</f>
        <v>2.0718729572268176E-4</v>
      </c>
      <c r="G3" s="56">
        <f>G$4*'Multipliers by Technology'!$B15</f>
        <v>2.127515674877449E-4</v>
      </c>
      <c r="H3" s="56">
        <f>H$4*'Multipliers by Technology'!$B15</f>
        <v>2.127515674877449E-4</v>
      </c>
      <c r="I3" s="56">
        <f>I$4*'Multipliers by Technology'!$B15</f>
        <v>2.127515674877449E-4</v>
      </c>
      <c r="J3" s="56">
        <f>J$4*'Multipliers by Technology'!$B15</f>
        <v>2.127515674877449E-4</v>
      </c>
      <c r="K3" s="56">
        <f>K$4*'Multipliers by Technology'!$B15</f>
        <v>2.127515674877449E-4</v>
      </c>
      <c r="L3" s="56">
        <f>L$4*'Multipliers by Technology'!$B15</f>
        <v>2.127515674877449E-4</v>
      </c>
      <c r="M3" s="56">
        <f>M$4*'Multipliers by Technology'!$B15</f>
        <v>2.127515674877449E-4</v>
      </c>
      <c r="N3" s="56">
        <f>N$4*'Multipliers by Technology'!$B15</f>
        <v>2.127515674877449E-4</v>
      </c>
      <c r="O3" s="56">
        <f>O$4*'Multipliers by Technology'!$B15</f>
        <v>2.127515674877449E-4</v>
      </c>
      <c r="P3" s="56">
        <f>P$4*'Multipliers by Technology'!$B15</f>
        <v>2.127515674877449E-4</v>
      </c>
      <c r="Q3" s="56">
        <f>Q$4*'Multipliers by Technology'!$B15</f>
        <v>2.127515674877449E-4</v>
      </c>
      <c r="R3" s="56">
        <f>R$4*'Multipliers by Technology'!$B15</f>
        <v>2.127515674877449E-4</v>
      </c>
      <c r="S3" s="56">
        <f>S$4*'Multipliers by Technology'!$B15</f>
        <v>2.127515674877449E-4</v>
      </c>
      <c r="T3" s="56">
        <f>T$4*'Multipliers by Technology'!$B15</f>
        <v>2.127515674877449E-4</v>
      </c>
      <c r="U3" s="56">
        <f>U$4*'Multipliers by Technology'!$B15</f>
        <v>2.127515674877449E-4</v>
      </c>
      <c r="V3" s="56">
        <f>V$4*'Multipliers by Technology'!$B15</f>
        <v>2.127515674877449E-4</v>
      </c>
      <c r="W3" s="56">
        <f>W$4*'Multipliers by Technology'!$B15</f>
        <v>2.127515674877449E-4</v>
      </c>
      <c r="X3" s="56">
        <f>X$4*'Multipliers by Technology'!$B15</f>
        <v>2.127515674877449E-4</v>
      </c>
      <c r="Y3" s="56">
        <f>Y$4*'Multipliers by Technology'!$B15</f>
        <v>2.127515674877449E-4</v>
      </c>
      <c r="Z3" s="56">
        <f>Z$4*'Multipliers by Technology'!$B15</f>
        <v>2.127515674877449E-4</v>
      </c>
      <c r="AA3" s="56">
        <f>AA$4*'Multipliers by Technology'!$B15</f>
        <v>2.127515674877449E-4</v>
      </c>
      <c r="AB3" s="56">
        <f>AB$4*'Multipliers by Technology'!$B15</f>
        <v>2.127515674877449E-4</v>
      </c>
      <c r="AC3" s="56">
        <f>AC$4*'Multipliers by Technology'!$B15</f>
        <v>2.127515674877449E-4</v>
      </c>
      <c r="AD3" s="56">
        <f>AD$4*'Multipliers by Technology'!$B15</f>
        <v>2.127515674877449E-4</v>
      </c>
      <c r="AE3" s="56">
        <f>AE$4*'Multipliers by Technology'!$B15</f>
        <v>2.127515674877449E-4</v>
      </c>
      <c r="AF3" s="56">
        <f>AF$4*'Multipliers by Technology'!$B15</f>
        <v>2.127515674877449E-4</v>
      </c>
      <c r="AG3" s="56">
        <f>AG$4*'Multipliers by Technology'!$B15</f>
        <v>2.127515674877449E-4</v>
      </c>
      <c r="AH3" s="56">
        <f>AH$4*'Multipliers by Technology'!$B15</f>
        <v>2.127515674877449E-4</v>
      </c>
      <c r="AI3" s="56">
        <f>AI$4*'Multipliers by Technology'!$B15</f>
        <v>2.127515674877449E-4</v>
      </c>
      <c r="AJ3" s="56">
        <f>AJ$4*'Multipliers by Technology'!$B15</f>
        <v>2.127515674877449E-4</v>
      </c>
    </row>
    <row r="4" spans="1:36">
      <c r="A4" t="s">
        <v>142</v>
      </c>
      <c r="B4" s="22">
        <f>'India Data'!B12</f>
        <v>1.849302086624257E-4</v>
      </c>
      <c r="C4" s="22">
        <f>'India Data'!C12</f>
        <v>1.9049448042748884E-4</v>
      </c>
      <c r="D4" s="22">
        <f>'India Data'!D12</f>
        <v>1.9605875219255373E-4</v>
      </c>
      <c r="E4" s="22">
        <f>'India Data'!E12</f>
        <v>2.0162302395761687E-4</v>
      </c>
      <c r="F4" s="22">
        <f>'India Data'!F12</f>
        <v>2.0718729572268176E-4</v>
      </c>
      <c r="G4" s="22">
        <f>'India Data'!G12</f>
        <v>2.127515674877449E-4</v>
      </c>
      <c r="H4" s="22">
        <f>'India Data'!H12</f>
        <v>2.127515674877449E-4</v>
      </c>
      <c r="I4" s="22">
        <f>'India Data'!I12</f>
        <v>2.127515674877449E-4</v>
      </c>
      <c r="J4" s="22">
        <f>'India Data'!J12</f>
        <v>2.127515674877449E-4</v>
      </c>
      <c r="K4" s="22">
        <f>'India Data'!K12</f>
        <v>2.127515674877449E-4</v>
      </c>
      <c r="L4" s="22">
        <f>'India Data'!L12</f>
        <v>2.127515674877449E-4</v>
      </c>
      <c r="M4" s="22">
        <f>'India Data'!M12</f>
        <v>2.127515674877449E-4</v>
      </c>
      <c r="N4" s="22">
        <f>'India Data'!N12</f>
        <v>2.127515674877449E-4</v>
      </c>
      <c r="O4" s="22">
        <f>'India Data'!O12</f>
        <v>2.127515674877449E-4</v>
      </c>
      <c r="P4" s="22">
        <f>'India Data'!P12</f>
        <v>2.127515674877449E-4</v>
      </c>
      <c r="Q4" s="22">
        <f>'India Data'!Q12</f>
        <v>2.127515674877449E-4</v>
      </c>
      <c r="R4" s="22">
        <f>'India Data'!R12</f>
        <v>2.127515674877449E-4</v>
      </c>
      <c r="S4" s="22">
        <f>'India Data'!S12</f>
        <v>2.127515674877449E-4</v>
      </c>
      <c r="T4" s="22">
        <f>'India Data'!T12</f>
        <v>2.127515674877449E-4</v>
      </c>
      <c r="U4" s="22">
        <f>'India Data'!U12</f>
        <v>2.127515674877449E-4</v>
      </c>
      <c r="V4" s="22">
        <f>'India Data'!V12</f>
        <v>2.127515674877449E-4</v>
      </c>
      <c r="W4" s="22">
        <f>'India Data'!W12</f>
        <v>2.127515674877449E-4</v>
      </c>
      <c r="X4" s="22">
        <f>'India Data'!X12</f>
        <v>2.127515674877449E-4</v>
      </c>
      <c r="Y4" s="22">
        <f>'India Data'!Y12</f>
        <v>2.127515674877449E-4</v>
      </c>
      <c r="Z4" s="22">
        <f>'India Data'!Z12</f>
        <v>2.127515674877449E-4</v>
      </c>
      <c r="AA4" s="22">
        <f>'India Data'!AA12</f>
        <v>2.127515674877449E-4</v>
      </c>
      <c r="AB4" s="22">
        <f>'India Data'!AB12</f>
        <v>2.127515674877449E-4</v>
      </c>
      <c r="AC4" s="22">
        <f>'India Data'!AC12</f>
        <v>2.127515674877449E-4</v>
      </c>
      <c r="AD4" s="22">
        <f>'India Data'!AD12</f>
        <v>2.127515674877449E-4</v>
      </c>
      <c r="AE4" s="22">
        <f>'India Data'!AE12</f>
        <v>2.127515674877449E-4</v>
      </c>
      <c r="AF4" s="22">
        <f>'India Data'!AF12</f>
        <v>2.127515674877449E-4</v>
      </c>
      <c r="AG4" s="22">
        <f>'India Data'!AG12</f>
        <v>2.127515674877449E-4</v>
      </c>
      <c r="AH4" s="22">
        <f>'India Data'!AH12</f>
        <v>2.127515674877449E-4</v>
      </c>
      <c r="AI4" s="22">
        <f>'India Data'!AI12</f>
        <v>2.127515674877449E-4</v>
      </c>
      <c r="AJ4" s="22">
        <f>'India Data'!AJ12</f>
        <v>2.127515674877449E-4</v>
      </c>
    </row>
    <row r="5" spans="1:36">
      <c r="A5" t="s">
        <v>143</v>
      </c>
      <c r="B5" s="56">
        <f>B$4*'Multipliers by Technology'!$B17</f>
        <v>1.849302086624257E-4</v>
      </c>
      <c r="C5" s="56">
        <f>C$4*'Multipliers by Technology'!$B17</f>
        <v>1.9049448042748884E-4</v>
      </c>
      <c r="D5" s="56">
        <f>D$4*'Multipliers by Technology'!$B17</f>
        <v>1.9605875219255373E-4</v>
      </c>
      <c r="E5" s="56">
        <f>E$4*'Multipliers by Technology'!$B17</f>
        <v>2.0162302395761687E-4</v>
      </c>
      <c r="F5" s="56">
        <f>F$4*'Multipliers by Technology'!$B17</f>
        <v>2.0718729572268176E-4</v>
      </c>
      <c r="G5" s="56">
        <f>G$4*'Multipliers by Technology'!$B17</f>
        <v>2.127515674877449E-4</v>
      </c>
      <c r="H5" s="56">
        <f>H$4*'Multipliers by Technology'!$B17</f>
        <v>2.127515674877449E-4</v>
      </c>
      <c r="I5" s="56">
        <f>I$4*'Multipliers by Technology'!$B17</f>
        <v>2.127515674877449E-4</v>
      </c>
      <c r="J5" s="56">
        <f>J$4*'Multipliers by Technology'!$B17</f>
        <v>2.127515674877449E-4</v>
      </c>
      <c r="K5" s="56">
        <f>K$4*'Multipliers by Technology'!$B17</f>
        <v>2.127515674877449E-4</v>
      </c>
      <c r="L5" s="56">
        <f>L$4*'Multipliers by Technology'!$B17</f>
        <v>2.127515674877449E-4</v>
      </c>
      <c r="M5" s="56">
        <f>M$4*'Multipliers by Technology'!$B17</f>
        <v>2.127515674877449E-4</v>
      </c>
      <c r="N5" s="56">
        <f>N$4*'Multipliers by Technology'!$B17</f>
        <v>2.127515674877449E-4</v>
      </c>
      <c r="O5" s="56">
        <f>O$4*'Multipliers by Technology'!$B17</f>
        <v>2.127515674877449E-4</v>
      </c>
      <c r="P5" s="56">
        <f>P$4*'Multipliers by Technology'!$B17</f>
        <v>2.127515674877449E-4</v>
      </c>
      <c r="Q5" s="56">
        <f>Q$4*'Multipliers by Technology'!$B17</f>
        <v>2.127515674877449E-4</v>
      </c>
      <c r="R5" s="56">
        <f>R$4*'Multipliers by Technology'!$B17</f>
        <v>2.127515674877449E-4</v>
      </c>
      <c r="S5" s="56">
        <f>S$4*'Multipliers by Technology'!$B17</f>
        <v>2.127515674877449E-4</v>
      </c>
      <c r="T5" s="56">
        <f>T$4*'Multipliers by Technology'!$B17</f>
        <v>2.127515674877449E-4</v>
      </c>
      <c r="U5" s="56">
        <f>U$4*'Multipliers by Technology'!$B17</f>
        <v>2.127515674877449E-4</v>
      </c>
      <c r="V5" s="56">
        <f>V$4*'Multipliers by Technology'!$B17</f>
        <v>2.127515674877449E-4</v>
      </c>
      <c r="W5" s="56">
        <f>W$4*'Multipliers by Technology'!$B17</f>
        <v>2.127515674877449E-4</v>
      </c>
      <c r="X5" s="56">
        <f>X$4*'Multipliers by Technology'!$B17</f>
        <v>2.127515674877449E-4</v>
      </c>
      <c r="Y5" s="56">
        <f>Y$4*'Multipliers by Technology'!$B17</f>
        <v>2.127515674877449E-4</v>
      </c>
      <c r="Z5" s="56">
        <f>Z$4*'Multipliers by Technology'!$B17</f>
        <v>2.127515674877449E-4</v>
      </c>
      <c r="AA5" s="56">
        <f>AA$4*'Multipliers by Technology'!$B17</f>
        <v>2.127515674877449E-4</v>
      </c>
      <c r="AB5" s="56">
        <f>AB$4*'Multipliers by Technology'!$B17</f>
        <v>2.127515674877449E-4</v>
      </c>
      <c r="AC5" s="56">
        <f>AC$4*'Multipliers by Technology'!$B17</f>
        <v>2.127515674877449E-4</v>
      </c>
      <c r="AD5" s="56">
        <f>AD$4*'Multipliers by Technology'!$B17</f>
        <v>2.127515674877449E-4</v>
      </c>
      <c r="AE5" s="56">
        <f>AE$4*'Multipliers by Technology'!$B17</f>
        <v>2.127515674877449E-4</v>
      </c>
      <c r="AF5" s="56">
        <f>AF$4*'Multipliers by Technology'!$B17</f>
        <v>2.127515674877449E-4</v>
      </c>
      <c r="AG5" s="56">
        <f>AG$4*'Multipliers by Technology'!$B17</f>
        <v>2.127515674877449E-4</v>
      </c>
      <c r="AH5" s="56">
        <f>AH$4*'Multipliers by Technology'!$B17</f>
        <v>2.127515674877449E-4</v>
      </c>
      <c r="AI5" s="56">
        <f>AI$4*'Multipliers by Technology'!$B17</f>
        <v>2.127515674877449E-4</v>
      </c>
      <c r="AJ5" s="56">
        <f>AJ$4*'Multipliers by Technology'!$B17</f>
        <v>2.127515674877449E-4</v>
      </c>
    </row>
    <row r="6" spans="1:36">
      <c r="A6" t="s">
        <v>144</v>
      </c>
      <c r="B6" s="56">
        <f>B$4*'Multipliers by Technology'!$B18</f>
        <v>2.9696821829002662E-4</v>
      </c>
      <c r="C6" s="56">
        <f>C$4*'Multipliers by Technology'!$B18</f>
        <v>3.0590354521202586E-4</v>
      </c>
      <c r="D6" s="56">
        <f>D$4*'Multipliers by Technology'!$B18</f>
        <v>3.1483887213402782E-4</v>
      </c>
      <c r="E6" s="56">
        <f>E$4*'Multipliers by Technology'!$B18</f>
        <v>3.2377419905602707E-4</v>
      </c>
      <c r="F6" s="56">
        <f>F$4*'Multipliers by Technology'!$B18</f>
        <v>3.3270952597802908E-4</v>
      </c>
      <c r="G6" s="56">
        <f>G$4*'Multipliers by Technology'!$B18</f>
        <v>3.4164485290002827E-4</v>
      </c>
      <c r="H6" s="56">
        <f>H$4*'Multipliers by Technology'!$B18</f>
        <v>3.4164485290002827E-4</v>
      </c>
      <c r="I6" s="56">
        <f>I$4*'Multipliers by Technology'!$B18</f>
        <v>3.4164485290002827E-4</v>
      </c>
      <c r="J6" s="56">
        <f>J$4*'Multipliers by Technology'!$B18</f>
        <v>3.4164485290002827E-4</v>
      </c>
      <c r="K6" s="56">
        <f>K$4*'Multipliers by Technology'!$B18</f>
        <v>3.4164485290002827E-4</v>
      </c>
      <c r="L6" s="56">
        <f>L$4*'Multipliers by Technology'!$B18</f>
        <v>3.4164485290002827E-4</v>
      </c>
      <c r="M6" s="56">
        <f>M$4*'Multipliers by Technology'!$B18</f>
        <v>3.4164485290002827E-4</v>
      </c>
      <c r="N6" s="56">
        <f>N$4*'Multipliers by Technology'!$B18</f>
        <v>3.4164485290002827E-4</v>
      </c>
      <c r="O6" s="56">
        <f>O$4*'Multipliers by Technology'!$B18</f>
        <v>3.4164485290002827E-4</v>
      </c>
      <c r="P6" s="56">
        <f>P$4*'Multipliers by Technology'!$B18</f>
        <v>3.4164485290002827E-4</v>
      </c>
      <c r="Q6" s="56">
        <f>Q$4*'Multipliers by Technology'!$B18</f>
        <v>3.4164485290002827E-4</v>
      </c>
      <c r="R6" s="56">
        <f>R$4*'Multipliers by Technology'!$B18</f>
        <v>3.4164485290002827E-4</v>
      </c>
      <c r="S6" s="56">
        <f>S$4*'Multipliers by Technology'!$B18</f>
        <v>3.4164485290002827E-4</v>
      </c>
      <c r="T6" s="56">
        <f>T$4*'Multipliers by Technology'!$B18</f>
        <v>3.4164485290002827E-4</v>
      </c>
      <c r="U6" s="56">
        <f>U$4*'Multipliers by Technology'!$B18</f>
        <v>3.4164485290002827E-4</v>
      </c>
      <c r="V6" s="56">
        <f>V$4*'Multipliers by Technology'!$B18</f>
        <v>3.4164485290002827E-4</v>
      </c>
      <c r="W6" s="56">
        <f>W$4*'Multipliers by Technology'!$B18</f>
        <v>3.4164485290002827E-4</v>
      </c>
      <c r="X6" s="56">
        <f>X$4*'Multipliers by Technology'!$B18</f>
        <v>3.4164485290002827E-4</v>
      </c>
      <c r="Y6" s="56">
        <f>Y$4*'Multipliers by Technology'!$B18</f>
        <v>3.4164485290002827E-4</v>
      </c>
      <c r="Z6" s="56">
        <f>Z$4*'Multipliers by Technology'!$B18</f>
        <v>3.4164485290002827E-4</v>
      </c>
      <c r="AA6" s="56">
        <f>AA$4*'Multipliers by Technology'!$B18</f>
        <v>3.4164485290002827E-4</v>
      </c>
      <c r="AB6" s="56">
        <f>AB$4*'Multipliers by Technology'!$B18</f>
        <v>3.4164485290002827E-4</v>
      </c>
      <c r="AC6" s="56">
        <f>AC$4*'Multipliers by Technology'!$B18</f>
        <v>3.4164485290002827E-4</v>
      </c>
      <c r="AD6" s="56">
        <f>AD$4*'Multipliers by Technology'!$B18</f>
        <v>3.4164485290002827E-4</v>
      </c>
      <c r="AE6" s="56">
        <f>AE$4*'Multipliers by Technology'!$B18</f>
        <v>3.4164485290002827E-4</v>
      </c>
      <c r="AF6" s="56">
        <f>AF$4*'Multipliers by Technology'!$B18</f>
        <v>3.4164485290002827E-4</v>
      </c>
      <c r="AG6" s="56">
        <f>AG$4*'Multipliers by Technology'!$B18</f>
        <v>3.4164485290002827E-4</v>
      </c>
      <c r="AH6" s="56">
        <f>AH$4*'Multipliers by Technology'!$B18</f>
        <v>3.4164485290002827E-4</v>
      </c>
      <c r="AI6" s="56">
        <f>AI$4*'Multipliers by Technology'!$B18</f>
        <v>3.4164485290002827E-4</v>
      </c>
      <c r="AJ6" s="56">
        <f>AJ$4*'Multipliers by Technology'!$B18</f>
        <v>3.4164485290002827E-4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9" spans="1:36">
      <c r="B9" s="2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56">
        <f>B$5*'Multipliers by Technology'!$C14</f>
        <v>5.3797352261202762E-4</v>
      </c>
      <c r="C2" s="56">
        <f>C$5*'Multipliers by Technology'!$C14</f>
        <v>5.3797352261202762E-4</v>
      </c>
      <c r="D2" s="56">
        <f>D$5*'Multipliers by Technology'!$C14</f>
        <v>5.3797352261202762E-4</v>
      </c>
      <c r="E2" s="56">
        <f>E$5*'Multipliers by Technology'!$C14</f>
        <v>5.3797352261202762E-4</v>
      </c>
      <c r="F2" s="56">
        <f>F$5*'Multipliers by Technology'!$C14</f>
        <v>5.3797352261202762E-4</v>
      </c>
      <c r="G2" s="56">
        <f>G$5*'Multipliers by Technology'!$C14</f>
        <v>5.3797352261202762E-4</v>
      </c>
      <c r="H2" s="56">
        <f>H$5*'Multipliers by Technology'!$C14</f>
        <v>5.3797352261202762E-4</v>
      </c>
      <c r="I2" s="56">
        <f>I$5*'Multipliers by Technology'!$C14</f>
        <v>5.3797352261202762E-4</v>
      </c>
      <c r="J2" s="56">
        <f>J$5*'Multipliers by Technology'!$C14</f>
        <v>5.3797352261202762E-4</v>
      </c>
      <c r="K2" s="56">
        <f>K$5*'Multipliers by Technology'!$C14</f>
        <v>5.3797352261202762E-4</v>
      </c>
      <c r="L2" s="56">
        <f>L$5*'Multipliers by Technology'!$C14</f>
        <v>5.3797352261202762E-4</v>
      </c>
      <c r="M2" s="56">
        <f>M$5*'Multipliers by Technology'!$C14</f>
        <v>5.3797352261202762E-4</v>
      </c>
      <c r="N2" s="56">
        <f>N$5*'Multipliers by Technology'!$C14</f>
        <v>5.3797352261202762E-4</v>
      </c>
      <c r="O2" s="56">
        <f>O$5*'Multipliers by Technology'!$C14</f>
        <v>5.3797352261202762E-4</v>
      </c>
      <c r="P2" s="56">
        <f>P$5*'Multipliers by Technology'!$C14</f>
        <v>5.3797352261202762E-4</v>
      </c>
      <c r="Q2" s="56">
        <f>Q$5*'Multipliers by Technology'!$C14</f>
        <v>5.3797352261202762E-4</v>
      </c>
      <c r="R2" s="56">
        <f>R$5*'Multipliers by Technology'!$C14</f>
        <v>5.3797352261202762E-4</v>
      </c>
      <c r="S2" s="56">
        <f>S$5*'Multipliers by Technology'!$C14</f>
        <v>5.3797352261202762E-4</v>
      </c>
      <c r="T2" s="56">
        <f>T$5*'Multipliers by Technology'!$C14</f>
        <v>5.3797352261202762E-4</v>
      </c>
      <c r="U2" s="56">
        <f>U$5*'Multipliers by Technology'!$C14</f>
        <v>5.3797352261202762E-4</v>
      </c>
      <c r="V2" s="56">
        <f>V$5*'Multipliers by Technology'!$C14</f>
        <v>5.3797352261202762E-4</v>
      </c>
      <c r="W2" s="56">
        <f>W$5*'Multipliers by Technology'!$C14</f>
        <v>5.3797352261202762E-4</v>
      </c>
      <c r="X2" s="56">
        <f>X$5*'Multipliers by Technology'!$C14</f>
        <v>5.3797352261202762E-4</v>
      </c>
      <c r="Y2" s="56">
        <f>Y$5*'Multipliers by Technology'!$C14</f>
        <v>5.3797352261202762E-4</v>
      </c>
      <c r="Z2" s="56">
        <f>Z$5*'Multipliers by Technology'!$C14</f>
        <v>5.3797352261202762E-4</v>
      </c>
      <c r="AA2" s="56">
        <f>AA$5*'Multipliers by Technology'!$C14</f>
        <v>5.3797352261202762E-4</v>
      </c>
      <c r="AB2" s="56">
        <f>AB$5*'Multipliers by Technology'!$C14</f>
        <v>5.3797352261202762E-4</v>
      </c>
      <c r="AC2" s="56">
        <f>AC$5*'Multipliers by Technology'!$C14</f>
        <v>5.3797352261202762E-4</v>
      </c>
      <c r="AD2" s="56">
        <f>AD$5*'Multipliers by Technology'!$C14</f>
        <v>5.3797352261202762E-4</v>
      </c>
      <c r="AE2" s="56">
        <f>AE$5*'Multipliers by Technology'!$C14</f>
        <v>5.3797352261202762E-4</v>
      </c>
      <c r="AF2" s="56">
        <f>AF$5*'Multipliers by Technology'!$C14</f>
        <v>5.3797352261202762E-4</v>
      </c>
      <c r="AG2" s="56">
        <f>AG$5*'Multipliers by Technology'!$C14</f>
        <v>5.3797352261202762E-4</v>
      </c>
      <c r="AH2" s="56">
        <f>AH$5*'Multipliers by Technology'!$C14</f>
        <v>5.3797352261202762E-4</v>
      </c>
      <c r="AI2" s="56">
        <f>AI$5*'Multipliers by Technology'!$C14</f>
        <v>5.3797352261202762E-4</v>
      </c>
      <c r="AJ2" s="56">
        <f>AJ$5*'Multipliers by Technology'!$C14</f>
        <v>5.3797352261202762E-4</v>
      </c>
    </row>
    <row r="3" spans="1:36">
      <c r="A3" t="s">
        <v>141</v>
      </c>
      <c r="B3" s="56">
        <f>B$5*'Multipliers by Technology'!$C15</f>
        <v>1.689503624731988E-4</v>
      </c>
      <c r="C3" s="56">
        <f>C$5*'Multipliers by Technology'!$C15</f>
        <v>1.689503624731988E-4</v>
      </c>
      <c r="D3" s="56">
        <f>D$5*'Multipliers by Technology'!$C15</f>
        <v>1.689503624731988E-4</v>
      </c>
      <c r="E3" s="56">
        <f>E$5*'Multipliers by Technology'!$C15</f>
        <v>1.689503624731988E-4</v>
      </c>
      <c r="F3" s="56">
        <f>F$5*'Multipliers by Technology'!$C15</f>
        <v>1.689503624731988E-4</v>
      </c>
      <c r="G3" s="56">
        <f>G$5*'Multipliers by Technology'!$C15</f>
        <v>1.689503624731988E-4</v>
      </c>
      <c r="H3" s="56">
        <f>H$5*'Multipliers by Technology'!$C15</f>
        <v>1.689503624731988E-4</v>
      </c>
      <c r="I3" s="56">
        <f>I$5*'Multipliers by Technology'!$C15</f>
        <v>1.689503624731988E-4</v>
      </c>
      <c r="J3" s="56">
        <f>J$5*'Multipliers by Technology'!$C15</f>
        <v>1.689503624731988E-4</v>
      </c>
      <c r="K3" s="56">
        <f>K$5*'Multipliers by Technology'!$C15</f>
        <v>1.689503624731988E-4</v>
      </c>
      <c r="L3" s="56">
        <f>L$5*'Multipliers by Technology'!$C15</f>
        <v>1.689503624731988E-4</v>
      </c>
      <c r="M3" s="56">
        <f>M$5*'Multipliers by Technology'!$C15</f>
        <v>1.689503624731988E-4</v>
      </c>
      <c r="N3" s="56">
        <f>N$5*'Multipliers by Technology'!$C15</f>
        <v>1.689503624731988E-4</v>
      </c>
      <c r="O3" s="56">
        <f>O$5*'Multipliers by Technology'!$C15</f>
        <v>1.689503624731988E-4</v>
      </c>
      <c r="P3" s="56">
        <f>P$5*'Multipliers by Technology'!$C15</f>
        <v>1.689503624731988E-4</v>
      </c>
      <c r="Q3" s="56">
        <f>Q$5*'Multipliers by Technology'!$C15</f>
        <v>1.689503624731988E-4</v>
      </c>
      <c r="R3" s="56">
        <f>R$5*'Multipliers by Technology'!$C15</f>
        <v>1.689503624731988E-4</v>
      </c>
      <c r="S3" s="56">
        <f>S$5*'Multipliers by Technology'!$C15</f>
        <v>1.689503624731988E-4</v>
      </c>
      <c r="T3" s="56">
        <f>T$5*'Multipliers by Technology'!$C15</f>
        <v>1.689503624731988E-4</v>
      </c>
      <c r="U3" s="56">
        <f>U$5*'Multipliers by Technology'!$C15</f>
        <v>1.689503624731988E-4</v>
      </c>
      <c r="V3" s="56">
        <f>V$5*'Multipliers by Technology'!$C15</f>
        <v>1.689503624731988E-4</v>
      </c>
      <c r="W3" s="56">
        <f>W$5*'Multipliers by Technology'!$C15</f>
        <v>1.689503624731988E-4</v>
      </c>
      <c r="X3" s="56">
        <f>X$5*'Multipliers by Technology'!$C15</f>
        <v>1.689503624731988E-4</v>
      </c>
      <c r="Y3" s="56">
        <f>Y$5*'Multipliers by Technology'!$C15</f>
        <v>1.689503624731988E-4</v>
      </c>
      <c r="Z3" s="56">
        <f>Z$5*'Multipliers by Technology'!$C15</f>
        <v>1.689503624731988E-4</v>
      </c>
      <c r="AA3" s="56">
        <f>AA$5*'Multipliers by Technology'!$C15</f>
        <v>1.689503624731988E-4</v>
      </c>
      <c r="AB3" s="56">
        <f>AB$5*'Multipliers by Technology'!$C15</f>
        <v>1.689503624731988E-4</v>
      </c>
      <c r="AC3" s="56">
        <f>AC$5*'Multipliers by Technology'!$C15</f>
        <v>1.689503624731988E-4</v>
      </c>
      <c r="AD3" s="56">
        <f>AD$5*'Multipliers by Technology'!$C15</f>
        <v>1.689503624731988E-4</v>
      </c>
      <c r="AE3" s="56">
        <f>AE$5*'Multipliers by Technology'!$C15</f>
        <v>1.689503624731988E-4</v>
      </c>
      <c r="AF3" s="56">
        <f>AF$5*'Multipliers by Technology'!$C15</f>
        <v>1.689503624731988E-4</v>
      </c>
      <c r="AG3" s="56">
        <f>AG$5*'Multipliers by Technology'!$C15</f>
        <v>1.689503624731988E-4</v>
      </c>
      <c r="AH3" s="56">
        <f>AH$5*'Multipliers by Technology'!$C15</f>
        <v>1.689503624731988E-4</v>
      </c>
      <c r="AI3" s="56">
        <f>AI$5*'Multipliers by Technology'!$C15</f>
        <v>1.689503624731988E-4</v>
      </c>
      <c r="AJ3" s="56">
        <f>AJ$5*'Multipliers by Technology'!$C15</f>
        <v>1.689503624731988E-4</v>
      </c>
    </row>
    <row r="4" spans="1:36">
      <c r="A4" t="s">
        <v>142</v>
      </c>
      <c r="B4" s="56">
        <f>B$5*'Multipliers by Technology'!$C16</f>
        <v>1.689503624731988E-4</v>
      </c>
      <c r="C4" s="56">
        <f>C$5*'Multipliers by Technology'!$C16</f>
        <v>1.689503624731988E-4</v>
      </c>
      <c r="D4" s="56">
        <f>D$5*'Multipliers by Technology'!$C16</f>
        <v>1.689503624731988E-4</v>
      </c>
      <c r="E4" s="56">
        <f>E$5*'Multipliers by Technology'!$C16</f>
        <v>1.689503624731988E-4</v>
      </c>
      <c r="F4" s="56">
        <f>F$5*'Multipliers by Technology'!$C16</f>
        <v>1.689503624731988E-4</v>
      </c>
      <c r="G4" s="56">
        <f>G$5*'Multipliers by Technology'!$C16</f>
        <v>1.689503624731988E-4</v>
      </c>
      <c r="H4" s="56">
        <f>H$5*'Multipliers by Technology'!$C16</f>
        <v>1.689503624731988E-4</v>
      </c>
      <c r="I4" s="56">
        <f>I$5*'Multipliers by Technology'!$C16</f>
        <v>1.689503624731988E-4</v>
      </c>
      <c r="J4" s="56">
        <f>J$5*'Multipliers by Technology'!$C16</f>
        <v>1.689503624731988E-4</v>
      </c>
      <c r="K4" s="56">
        <f>K$5*'Multipliers by Technology'!$C16</f>
        <v>1.689503624731988E-4</v>
      </c>
      <c r="L4" s="56">
        <f>L$5*'Multipliers by Technology'!$C16</f>
        <v>1.689503624731988E-4</v>
      </c>
      <c r="M4" s="56">
        <f>M$5*'Multipliers by Technology'!$C16</f>
        <v>1.689503624731988E-4</v>
      </c>
      <c r="N4" s="56">
        <f>N$5*'Multipliers by Technology'!$C16</f>
        <v>1.689503624731988E-4</v>
      </c>
      <c r="O4" s="56">
        <f>O$5*'Multipliers by Technology'!$C16</f>
        <v>1.689503624731988E-4</v>
      </c>
      <c r="P4" s="56">
        <f>P$5*'Multipliers by Technology'!$C16</f>
        <v>1.689503624731988E-4</v>
      </c>
      <c r="Q4" s="56">
        <f>Q$5*'Multipliers by Technology'!$C16</f>
        <v>1.689503624731988E-4</v>
      </c>
      <c r="R4" s="56">
        <f>R$5*'Multipliers by Technology'!$C16</f>
        <v>1.689503624731988E-4</v>
      </c>
      <c r="S4" s="56">
        <f>S$5*'Multipliers by Technology'!$C16</f>
        <v>1.689503624731988E-4</v>
      </c>
      <c r="T4" s="56">
        <f>T$5*'Multipliers by Technology'!$C16</f>
        <v>1.689503624731988E-4</v>
      </c>
      <c r="U4" s="56">
        <f>U$5*'Multipliers by Technology'!$C16</f>
        <v>1.689503624731988E-4</v>
      </c>
      <c r="V4" s="56">
        <f>V$5*'Multipliers by Technology'!$C16</f>
        <v>1.689503624731988E-4</v>
      </c>
      <c r="W4" s="56">
        <f>W$5*'Multipliers by Technology'!$C16</f>
        <v>1.689503624731988E-4</v>
      </c>
      <c r="X4" s="56">
        <f>X$5*'Multipliers by Technology'!$C16</f>
        <v>1.689503624731988E-4</v>
      </c>
      <c r="Y4" s="56">
        <f>Y$5*'Multipliers by Technology'!$C16</f>
        <v>1.689503624731988E-4</v>
      </c>
      <c r="Z4" s="56">
        <f>Z$5*'Multipliers by Technology'!$C16</f>
        <v>1.689503624731988E-4</v>
      </c>
      <c r="AA4" s="56">
        <f>AA$5*'Multipliers by Technology'!$C16</f>
        <v>1.689503624731988E-4</v>
      </c>
      <c r="AB4" s="56">
        <f>AB$5*'Multipliers by Technology'!$C16</f>
        <v>1.689503624731988E-4</v>
      </c>
      <c r="AC4" s="56">
        <f>AC$5*'Multipliers by Technology'!$C16</f>
        <v>1.689503624731988E-4</v>
      </c>
      <c r="AD4" s="56">
        <f>AD$5*'Multipliers by Technology'!$C16</f>
        <v>1.689503624731988E-4</v>
      </c>
      <c r="AE4" s="56">
        <f>AE$5*'Multipliers by Technology'!$C16</f>
        <v>1.689503624731988E-4</v>
      </c>
      <c r="AF4" s="56">
        <f>AF$5*'Multipliers by Technology'!$C16</f>
        <v>1.689503624731988E-4</v>
      </c>
      <c r="AG4" s="56">
        <f>AG$5*'Multipliers by Technology'!$C16</f>
        <v>1.689503624731988E-4</v>
      </c>
      <c r="AH4" s="56">
        <f>AH$5*'Multipliers by Technology'!$C16</f>
        <v>1.689503624731988E-4</v>
      </c>
      <c r="AI4" s="56">
        <f>AI$5*'Multipliers by Technology'!$C16</f>
        <v>1.689503624731988E-4</v>
      </c>
      <c r="AJ4" s="56">
        <f>AJ$5*'Multipliers by Technology'!$C16</f>
        <v>1.689503624731988E-4</v>
      </c>
    </row>
    <row r="5" spans="1:36">
      <c r="A5" t="s">
        <v>143</v>
      </c>
      <c r="B5" s="22">
        <f>'India Data'!F17</f>
        <v>1.689503624731988E-4</v>
      </c>
      <c r="C5" s="22">
        <f>$B5</f>
        <v>1.689503624731988E-4</v>
      </c>
      <c r="D5" s="22">
        <f t="shared" ref="D5:AJ5" si="0">$B5</f>
        <v>1.689503624731988E-4</v>
      </c>
      <c r="E5" s="22">
        <f t="shared" si="0"/>
        <v>1.689503624731988E-4</v>
      </c>
      <c r="F5" s="22">
        <f t="shared" si="0"/>
        <v>1.689503624731988E-4</v>
      </c>
      <c r="G5" s="22">
        <f t="shared" si="0"/>
        <v>1.689503624731988E-4</v>
      </c>
      <c r="H5" s="22">
        <f t="shared" si="0"/>
        <v>1.689503624731988E-4</v>
      </c>
      <c r="I5" s="22">
        <f t="shared" si="0"/>
        <v>1.689503624731988E-4</v>
      </c>
      <c r="J5" s="22">
        <f t="shared" si="0"/>
        <v>1.689503624731988E-4</v>
      </c>
      <c r="K5" s="22">
        <f t="shared" si="0"/>
        <v>1.689503624731988E-4</v>
      </c>
      <c r="L5" s="22">
        <f t="shared" si="0"/>
        <v>1.689503624731988E-4</v>
      </c>
      <c r="M5" s="22">
        <f t="shared" si="0"/>
        <v>1.689503624731988E-4</v>
      </c>
      <c r="N5" s="22">
        <f t="shared" si="0"/>
        <v>1.689503624731988E-4</v>
      </c>
      <c r="O5" s="22">
        <f t="shared" si="0"/>
        <v>1.689503624731988E-4</v>
      </c>
      <c r="P5" s="22">
        <f t="shared" si="0"/>
        <v>1.689503624731988E-4</v>
      </c>
      <c r="Q5" s="22">
        <f t="shared" si="0"/>
        <v>1.689503624731988E-4</v>
      </c>
      <c r="R5" s="22">
        <f t="shared" si="0"/>
        <v>1.689503624731988E-4</v>
      </c>
      <c r="S5" s="22">
        <f t="shared" si="0"/>
        <v>1.689503624731988E-4</v>
      </c>
      <c r="T5" s="22">
        <f t="shared" si="0"/>
        <v>1.689503624731988E-4</v>
      </c>
      <c r="U5" s="22">
        <f t="shared" si="0"/>
        <v>1.689503624731988E-4</v>
      </c>
      <c r="V5" s="22">
        <f t="shared" si="0"/>
        <v>1.689503624731988E-4</v>
      </c>
      <c r="W5" s="22">
        <f t="shared" si="0"/>
        <v>1.689503624731988E-4</v>
      </c>
      <c r="X5" s="22">
        <f t="shared" si="0"/>
        <v>1.689503624731988E-4</v>
      </c>
      <c r="Y5" s="22">
        <f t="shared" si="0"/>
        <v>1.689503624731988E-4</v>
      </c>
      <c r="Z5" s="22">
        <f t="shared" si="0"/>
        <v>1.689503624731988E-4</v>
      </c>
      <c r="AA5" s="22">
        <f t="shared" si="0"/>
        <v>1.689503624731988E-4</v>
      </c>
      <c r="AB5" s="22">
        <f t="shared" si="0"/>
        <v>1.689503624731988E-4</v>
      </c>
      <c r="AC5" s="22">
        <f t="shared" si="0"/>
        <v>1.689503624731988E-4</v>
      </c>
      <c r="AD5" s="22">
        <f t="shared" si="0"/>
        <v>1.689503624731988E-4</v>
      </c>
      <c r="AE5" s="22">
        <f t="shared" si="0"/>
        <v>1.689503624731988E-4</v>
      </c>
      <c r="AF5" s="22">
        <f t="shared" si="0"/>
        <v>1.689503624731988E-4</v>
      </c>
      <c r="AG5" s="22">
        <f t="shared" si="0"/>
        <v>1.689503624731988E-4</v>
      </c>
      <c r="AH5" s="22">
        <f t="shared" si="0"/>
        <v>1.689503624731988E-4</v>
      </c>
      <c r="AI5" s="22">
        <f t="shared" si="0"/>
        <v>1.689503624731988E-4</v>
      </c>
      <c r="AJ5" s="22">
        <f t="shared" si="0"/>
        <v>1.689503624731988E-4</v>
      </c>
    </row>
    <row r="6" spans="1:36">
      <c r="A6" t="s">
        <v>144</v>
      </c>
      <c r="B6" s="56">
        <f>B$5*'Multipliers by Technology'!$C18</f>
        <v>2.7130715141681554E-4</v>
      </c>
      <c r="C6" s="56">
        <f>C$5*'Multipliers by Technology'!$C18</f>
        <v>2.7130715141681554E-4</v>
      </c>
      <c r="D6" s="56">
        <f>D$5*'Multipliers by Technology'!$C18</f>
        <v>2.7130715141681554E-4</v>
      </c>
      <c r="E6" s="56">
        <f>E$5*'Multipliers by Technology'!$C18</f>
        <v>2.7130715141681554E-4</v>
      </c>
      <c r="F6" s="56">
        <f>F$5*'Multipliers by Technology'!$C18</f>
        <v>2.7130715141681554E-4</v>
      </c>
      <c r="G6" s="56">
        <f>G$5*'Multipliers by Technology'!$C18</f>
        <v>2.7130715141681554E-4</v>
      </c>
      <c r="H6" s="56">
        <f>H$5*'Multipliers by Technology'!$C18</f>
        <v>2.7130715141681554E-4</v>
      </c>
      <c r="I6" s="56">
        <f>I$5*'Multipliers by Technology'!$C18</f>
        <v>2.7130715141681554E-4</v>
      </c>
      <c r="J6" s="56">
        <f>J$5*'Multipliers by Technology'!$C18</f>
        <v>2.7130715141681554E-4</v>
      </c>
      <c r="K6" s="56">
        <f>K$5*'Multipliers by Technology'!$C18</f>
        <v>2.7130715141681554E-4</v>
      </c>
      <c r="L6" s="56">
        <f>L$5*'Multipliers by Technology'!$C18</f>
        <v>2.7130715141681554E-4</v>
      </c>
      <c r="M6" s="56">
        <f>M$5*'Multipliers by Technology'!$C18</f>
        <v>2.7130715141681554E-4</v>
      </c>
      <c r="N6" s="56">
        <f>N$5*'Multipliers by Technology'!$C18</f>
        <v>2.7130715141681554E-4</v>
      </c>
      <c r="O6" s="56">
        <f>O$5*'Multipliers by Technology'!$C18</f>
        <v>2.7130715141681554E-4</v>
      </c>
      <c r="P6" s="56">
        <f>P$5*'Multipliers by Technology'!$C18</f>
        <v>2.7130715141681554E-4</v>
      </c>
      <c r="Q6" s="56">
        <f>Q$5*'Multipliers by Technology'!$C18</f>
        <v>2.7130715141681554E-4</v>
      </c>
      <c r="R6" s="56">
        <f>R$5*'Multipliers by Technology'!$C18</f>
        <v>2.7130715141681554E-4</v>
      </c>
      <c r="S6" s="56">
        <f>S$5*'Multipliers by Technology'!$C18</f>
        <v>2.7130715141681554E-4</v>
      </c>
      <c r="T6" s="56">
        <f>T$5*'Multipliers by Technology'!$C18</f>
        <v>2.7130715141681554E-4</v>
      </c>
      <c r="U6" s="56">
        <f>U$5*'Multipliers by Technology'!$C18</f>
        <v>2.7130715141681554E-4</v>
      </c>
      <c r="V6" s="56">
        <f>V$5*'Multipliers by Technology'!$C18</f>
        <v>2.7130715141681554E-4</v>
      </c>
      <c r="W6" s="56">
        <f>W$5*'Multipliers by Technology'!$C18</f>
        <v>2.7130715141681554E-4</v>
      </c>
      <c r="X6" s="56">
        <f>X$5*'Multipliers by Technology'!$C18</f>
        <v>2.7130715141681554E-4</v>
      </c>
      <c r="Y6" s="56">
        <f>Y$5*'Multipliers by Technology'!$C18</f>
        <v>2.7130715141681554E-4</v>
      </c>
      <c r="Z6" s="56">
        <f>Z$5*'Multipliers by Technology'!$C18</f>
        <v>2.7130715141681554E-4</v>
      </c>
      <c r="AA6" s="56">
        <f>AA$5*'Multipliers by Technology'!$C18</f>
        <v>2.7130715141681554E-4</v>
      </c>
      <c r="AB6" s="56">
        <f>AB$5*'Multipliers by Technology'!$C18</f>
        <v>2.7130715141681554E-4</v>
      </c>
      <c r="AC6" s="56">
        <f>AC$5*'Multipliers by Technology'!$C18</f>
        <v>2.7130715141681554E-4</v>
      </c>
      <c r="AD6" s="56">
        <f>AD$5*'Multipliers by Technology'!$C18</f>
        <v>2.7130715141681554E-4</v>
      </c>
      <c r="AE6" s="56">
        <f>AE$5*'Multipliers by Technology'!$C18</f>
        <v>2.7130715141681554E-4</v>
      </c>
      <c r="AF6" s="56">
        <f>AF$5*'Multipliers by Technology'!$C18</f>
        <v>2.7130715141681554E-4</v>
      </c>
      <c r="AG6" s="56">
        <f>AG$5*'Multipliers by Technology'!$C18</f>
        <v>2.7130715141681554E-4</v>
      </c>
      <c r="AH6" s="56">
        <f>AH$5*'Multipliers by Technology'!$C18</f>
        <v>2.7130715141681554E-4</v>
      </c>
      <c r="AI6" s="56">
        <f>AI$5*'Multipliers by Technology'!$C18</f>
        <v>2.7130715141681554E-4</v>
      </c>
      <c r="AJ6" s="56">
        <f>AJ$5*'Multipliers by Technology'!$C18</f>
        <v>2.7130715141681554E-4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56">
        <f>B$5*'Multipliers by Technology'!$D14</f>
        <v>1.4279258240143788E-2</v>
      </c>
      <c r="C2" s="56">
        <f>C$5*'Multipliers by Technology'!$D14</f>
        <v>1.4279258240143788E-2</v>
      </c>
      <c r="D2" s="56">
        <f>D$5*'Multipliers by Technology'!$D14</f>
        <v>1.4279258240143788E-2</v>
      </c>
      <c r="E2" s="56">
        <f>E$5*'Multipliers by Technology'!$D14</f>
        <v>1.5165557027462856E-2</v>
      </c>
      <c r="F2" s="56">
        <f>F$5*'Multipliers by Technology'!$D14</f>
        <v>1.605185581478228E-2</v>
      </c>
      <c r="G2" s="56">
        <f>G$5*'Multipliers by Technology'!$D14</f>
        <v>1.6938154602101348E-2</v>
      </c>
      <c r="H2" s="56">
        <f>H$5*'Multipliers by Technology'!$D14</f>
        <v>1.6938154602101348E-2</v>
      </c>
      <c r="I2" s="56">
        <f>I$5*'Multipliers by Technology'!$D14</f>
        <v>1.6938154602101348E-2</v>
      </c>
      <c r="J2" s="56">
        <f>J$5*'Multipliers by Technology'!$D14</f>
        <v>1.6938154602101348E-2</v>
      </c>
      <c r="K2" s="56">
        <f>K$5*'Multipliers by Technology'!$D14</f>
        <v>1.6938154602101348E-2</v>
      </c>
      <c r="L2" s="56">
        <f>L$5*'Multipliers by Technology'!$D14</f>
        <v>1.6938154602101348E-2</v>
      </c>
      <c r="M2" s="56">
        <f>M$5*'Multipliers by Technology'!$D14</f>
        <v>1.6938154602101348E-2</v>
      </c>
      <c r="N2" s="56">
        <f>N$5*'Multipliers by Technology'!$D14</f>
        <v>1.6938154602101348E-2</v>
      </c>
      <c r="O2" s="56">
        <f>O$5*'Multipliers by Technology'!$D14</f>
        <v>1.6938154602101348E-2</v>
      </c>
      <c r="P2" s="56">
        <f>P$5*'Multipliers by Technology'!$D14</f>
        <v>1.6938154602101348E-2</v>
      </c>
      <c r="Q2" s="56">
        <f>Q$5*'Multipliers by Technology'!$D14</f>
        <v>1.6938154602101348E-2</v>
      </c>
      <c r="R2" s="56">
        <f>R$5*'Multipliers by Technology'!$D14</f>
        <v>1.6938154602101348E-2</v>
      </c>
      <c r="S2" s="56">
        <f>S$5*'Multipliers by Technology'!$D14</f>
        <v>1.6938154602101348E-2</v>
      </c>
      <c r="T2" s="56">
        <f>T$5*'Multipliers by Technology'!$D14</f>
        <v>1.6938154602101348E-2</v>
      </c>
      <c r="U2" s="56">
        <f>U$5*'Multipliers by Technology'!$D14</f>
        <v>1.6938154602101348E-2</v>
      </c>
      <c r="V2" s="56">
        <f>V$5*'Multipliers by Technology'!$D14</f>
        <v>1.6938154602101348E-2</v>
      </c>
      <c r="W2" s="56">
        <f>W$5*'Multipliers by Technology'!$D14</f>
        <v>1.6938154602101348E-2</v>
      </c>
      <c r="X2" s="56">
        <f>X$5*'Multipliers by Technology'!$D14</f>
        <v>1.6938154602101348E-2</v>
      </c>
      <c r="Y2" s="56">
        <f>Y$5*'Multipliers by Technology'!$D14</f>
        <v>1.6938154602101348E-2</v>
      </c>
      <c r="Z2" s="56">
        <f>Z$5*'Multipliers by Technology'!$D14</f>
        <v>1.6938154602101348E-2</v>
      </c>
      <c r="AA2" s="56">
        <f>AA$5*'Multipliers by Technology'!$D14</f>
        <v>1.6938154602101348E-2</v>
      </c>
      <c r="AB2" s="56">
        <f>AB$5*'Multipliers by Technology'!$D14</f>
        <v>1.6938154602101348E-2</v>
      </c>
      <c r="AC2" s="56">
        <f>AC$5*'Multipliers by Technology'!$D14</f>
        <v>1.6938154602101348E-2</v>
      </c>
      <c r="AD2" s="56">
        <f>AD$5*'Multipliers by Technology'!$D14</f>
        <v>1.6938154602101348E-2</v>
      </c>
      <c r="AE2" s="56">
        <f>AE$5*'Multipliers by Technology'!$D14</f>
        <v>1.6938154602101348E-2</v>
      </c>
      <c r="AF2" s="56">
        <f>AF$5*'Multipliers by Technology'!$D14</f>
        <v>1.6938154602101348E-2</v>
      </c>
      <c r="AG2" s="56">
        <f>AG$5*'Multipliers by Technology'!$D14</f>
        <v>1.6938154602101348E-2</v>
      </c>
      <c r="AH2" s="56">
        <f>AH$5*'Multipliers by Technology'!$D14</f>
        <v>1.6938154602101348E-2</v>
      </c>
      <c r="AI2" s="56">
        <f>AI$5*'Multipliers by Technology'!$D14</f>
        <v>1.6938154602101348E-2</v>
      </c>
      <c r="AJ2" s="56">
        <f>AJ$5*'Multipliers by Technology'!$D14</f>
        <v>1.6938154602101348E-2</v>
      </c>
    </row>
    <row r="3" spans="1:36">
      <c r="A3" t="s">
        <v>141</v>
      </c>
      <c r="B3" s="56">
        <f>B$5*'Multipliers by Technology'!$D15</f>
        <v>4.4435571578869126E-3</v>
      </c>
      <c r="C3" s="56">
        <f>C$5*'Multipliers by Technology'!$D15</f>
        <v>4.4435571578869126E-3</v>
      </c>
      <c r="D3" s="56">
        <f>D$5*'Multipliers by Technology'!$D15</f>
        <v>4.4435571578869126E-3</v>
      </c>
      <c r="E3" s="56">
        <f>E$5*'Multipliers by Technology'!$D15</f>
        <v>4.7193641538936237E-3</v>
      </c>
      <c r="F3" s="56">
        <f>F$5*'Multipliers by Technology'!$D15</f>
        <v>4.9951711499004459E-3</v>
      </c>
      <c r="G3" s="56">
        <f>G$5*'Multipliers by Technology'!$D15</f>
        <v>5.270978145907157E-3</v>
      </c>
      <c r="H3" s="56">
        <f>H$5*'Multipliers by Technology'!$D15</f>
        <v>5.270978145907157E-3</v>
      </c>
      <c r="I3" s="56">
        <f>I$5*'Multipliers by Technology'!$D15</f>
        <v>5.270978145907157E-3</v>
      </c>
      <c r="J3" s="56">
        <f>J$5*'Multipliers by Technology'!$D15</f>
        <v>5.270978145907157E-3</v>
      </c>
      <c r="K3" s="56">
        <f>K$5*'Multipliers by Technology'!$D15</f>
        <v>5.270978145907157E-3</v>
      </c>
      <c r="L3" s="56">
        <f>L$5*'Multipliers by Technology'!$D15</f>
        <v>5.270978145907157E-3</v>
      </c>
      <c r="M3" s="56">
        <f>M$5*'Multipliers by Technology'!$D15</f>
        <v>5.270978145907157E-3</v>
      </c>
      <c r="N3" s="56">
        <f>N$5*'Multipliers by Technology'!$D15</f>
        <v>5.270978145907157E-3</v>
      </c>
      <c r="O3" s="56">
        <f>O$5*'Multipliers by Technology'!$D15</f>
        <v>5.270978145907157E-3</v>
      </c>
      <c r="P3" s="56">
        <f>P$5*'Multipliers by Technology'!$D15</f>
        <v>5.270978145907157E-3</v>
      </c>
      <c r="Q3" s="56">
        <f>Q$5*'Multipliers by Technology'!$D15</f>
        <v>5.270978145907157E-3</v>
      </c>
      <c r="R3" s="56">
        <f>R$5*'Multipliers by Technology'!$D15</f>
        <v>5.270978145907157E-3</v>
      </c>
      <c r="S3" s="56">
        <f>S$5*'Multipliers by Technology'!$D15</f>
        <v>5.270978145907157E-3</v>
      </c>
      <c r="T3" s="56">
        <f>T$5*'Multipliers by Technology'!$D15</f>
        <v>5.270978145907157E-3</v>
      </c>
      <c r="U3" s="56">
        <f>U$5*'Multipliers by Technology'!$D15</f>
        <v>5.270978145907157E-3</v>
      </c>
      <c r="V3" s="56">
        <f>V$5*'Multipliers by Technology'!$D15</f>
        <v>5.270978145907157E-3</v>
      </c>
      <c r="W3" s="56">
        <f>W$5*'Multipliers by Technology'!$D15</f>
        <v>5.270978145907157E-3</v>
      </c>
      <c r="X3" s="56">
        <f>X$5*'Multipliers by Technology'!$D15</f>
        <v>5.270978145907157E-3</v>
      </c>
      <c r="Y3" s="56">
        <f>Y$5*'Multipliers by Technology'!$D15</f>
        <v>5.270978145907157E-3</v>
      </c>
      <c r="Z3" s="56">
        <f>Z$5*'Multipliers by Technology'!$D15</f>
        <v>5.270978145907157E-3</v>
      </c>
      <c r="AA3" s="56">
        <f>AA$5*'Multipliers by Technology'!$D15</f>
        <v>5.270978145907157E-3</v>
      </c>
      <c r="AB3" s="56">
        <f>AB$5*'Multipliers by Technology'!$D15</f>
        <v>5.270978145907157E-3</v>
      </c>
      <c r="AC3" s="56">
        <f>AC$5*'Multipliers by Technology'!$D15</f>
        <v>5.270978145907157E-3</v>
      </c>
      <c r="AD3" s="56">
        <f>AD$5*'Multipliers by Technology'!$D15</f>
        <v>5.270978145907157E-3</v>
      </c>
      <c r="AE3" s="56">
        <f>AE$5*'Multipliers by Technology'!$D15</f>
        <v>5.270978145907157E-3</v>
      </c>
      <c r="AF3" s="56">
        <f>AF$5*'Multipliers by Technology'!$D15</f>
        <v>5.270978145907157E-3</v>
      </c>
      <c r="AG3" s="56">
        <f>AG$5*'Multipliers by Technology'!$D15</f>
        <v>5.270978145907157E-3</v>
      </c>
      <c r="AH3" s="56">
        <f>AH$5*'Multipliers by Technology'!$D15</f>
        <v>5.270978145907157E-3</v>
      </c>
      <c r="AI3" s="56">
        <f>AI$5*'Multipliers by Technology'!$D15</f>
        <v>5.270978145907157E-3</v>
      </c>
      <c r="AJ3" s="56">
        <f>AJ$5*'Multipliers by Technology'!$D15</f>
        <v>5.270978145907157E-3</v>
      </c>
    </row>
    <row r="4" spans="1:36">
      <c r="A4" t="s">
        <v>142</v>
      </c>
      <c r="B4" s="56">
        <f>B$5*'Multipliers by Technology'!$D16</f>
        <v>4.4435571578869126E-3</v>
      </c>
      <c r="C4" s="56">
        <f>C$5*'Multipliers by Technology'!$D16</f>
        <v>4.4435571578869126E-3</v>
      </c>
      <c r="D4" s="56">
        <f>D$5*'Multipliers by Technology'!$D16</f>
        <v>4.4435571578869126E-3</v>
      </c>
      <c r="E4" s="56">
        <f>E$5*'Multipliers by Technology'!$D16</f>
        <v>4.7193641538936237E-3</v>
      </c>
      <c r="F4" s="56">
        <f>F$5*'Multipliers by Technology'!$D16</f>
        <v>4.9951711499004459E-3</v>
      </c>
      <c r="G4" s="56">
        <f>G$5*'Multipliers by Technology'!$D16</f>
        <v>5.270978145907157E-3</v>
      </c>
      <c r="H4" s="56">
        <f>H$5*'Multipliers by Technology'!$D16</f>
        <v>5.270978145907157E-3</v>
      </c>
      <c r="I4" s="56">
        <f>I$5*'Multipliers by Technology'!$D16</f>
        <v>5.270978145907157E-3</v>
      </c>
      <c r="J4" s="56">
        <f>J$5*'Multipliers by Technology'!$D16</f>
        <v>5.270978145907157E-3</v>
      </c>
      <c r="K4" s="56">
        <f>K$5*'Multipliers by Technology'!$D16</f>
        <v>5.270978145907157E-3</v>
      </c>
      <c r="L4" s="56">
        <f>L$5*'Multipliers by Technology'!$D16</f>
        <v>5.270978145907157E-3</v>
      </c>
      <c r="M4" s="56">
        <f>M$5*'Multipliers by Technology'!$D16</f>
        <v>5.270978145907157E-3</v>
      </c>
      <c r="N4" s="56">
        <f>N$5*'Multipliers by Technology'!$D16</f>
        <v>5.270978145907157E-3</v>
      </c>
      <c r="O4" s="56">
        <f>O$5*'Multipliers by Technology'!$D16</f>
        <v>5.270978145907157E-3</v>
      </c>
      <c r="P4" s="56">
        <f>P$5*'Multipliers by Technology'!$D16</f>
        <v>5.270978145907157E-3</v>
      </c>
      <c r="Q4" s="56">
        <f>Q$5*'Multipliers by Technology'!$D16</f>
        <v>5.270978145907157E-3</v>
      </c>
      <c r="R4" s="56">
        <f>R$5*'Multipliers by Technology'!$D16</f>
        <v>5.270978145907157E-3</v>
      </c>
      <c r="S4" s="56">
        <f>S$5*'Multipliers by Technology'!$D16</f>
        <v>5.270978145907157E-3</v>
      </c>
      <c r="T4" s="56">
        <f>T$5*'Multipliers by Technology'!$D16</f>
        <v>5.270978145907157E-3</v>
      </c>
      <c r="U4" s="56">
        <f>U$5*'Multipliers by Technology'!$D16</f>
        <v>5.270978145907157E-3</v>
      </c>
      <c r="V4" s="56">
        <f>V$5*'Multipliers by Technology'!$D16</f>
        <v>5.270978145907157E-3</v>
      </c>
      <c r="W4" s="56">
        <f>W$5*'Multipliers by Technology'!$D16</f>
        <v>5.270978145907157E-3</v>
      </c>
      <c r="X4" s="56">
        <f>X$5*'Multipliers by Technology'!$D16</f>
        <v>5.270978145907157E-3</v>
      </c>
      <c r="Y4" s="56">
        <f>Y$5*'Multipliers by Technology'!$D16</f>
        <v>5.270978145907157E-3</v>
      </c>
      <c r="Z4" s="56">
        <f>Z$5*'Multipliers by Technology'!$D16</f>
        <v>5.270978145907157E-3</v>
      </c>
      <c r="AA4" s="56">
        <f>AA$5*'Multipliers by Technology'!$D16</f>
        <v>5.270978145907157E-3</v>
      </c>
      <c r="AB4" s="56">
        <f>AB$5*'Multipliers by Technology'!$D16</f>
        <v>5.270978145907157E-3</v>
      </c>
      <c r="AC4" s="56">
        <f>AC$5*'Multipliers by Technology'!$D16</f>
        <v>5.270978145907157E-3</v>
      </c>
      <c r="AD4" s="56">
        <f>AD$5*'Multipliers by Technology'!$D16</f>
        <v>5.270978145907157E-3</v>
      </c>
      <c r="AE4" s="56">
        <f>AE$5*'Multipliers by Technology'!$D16</f>
        <v>5.270978145907157E-3</v>
      </c>
      <c r="AF4" s="56">
        <f>AF$5*'Multipliers by Technology'!$D16</f>
        <v>5.270978145907157E-3</v>
      </c>
      <c r="AG4" s="56">
        <f>AG$5*'Multipliers by Technology'!$D16</f>
        <v>5.270978145907157E-3</v>
      </c>
      <c r="AH4" s="56">
        <f>AH$5*'Multipliers by Technology'!$D16</f>
        <v>5.270978145907157E-3</v>
      </c>
      <c r="AI4" s="56">
        <f>AI$5*'Multipliers by Technology'!$D16</f>
        <v>5.270978145907157E-3</v>
      </c>
      <c r="AJ4" s="56">
        <f>AJ$5*'Multipliers by Technology'!$D16</f>
        <v>5.270978145907157E-3</v>
      </c>
    </row>
    <row r="5" spans="1:36">
      <c r="A5" t="s">
        <v>143</v>
      </c>
      <c r="B5" s="22">
        <f>'India Data'!B49</f>
        <v>4.4435571578869126E-3</v>
      </c>
      <c r="C5" s="22">
        <f>'India Data'!C49</f>
        <v>4.4435571578869126E-3</v>
      </c>
      <c r="D5" s="22">
        <f>'India Data'!D49</f>
        <v>4.4435571578869126E-3</v>
      </c>
      <c r="E5" s="22">
        <f>'India Data'!E49</f>
        <v>4.7193641538936237E-3</v>
      </c>
      <c r="F5" s="22">
        <f>'India Data'!F49</f>
        <v>4.9951711499004459E-3</v>
      </c>
      <c r="G5" s="22">
        <f>'India Data'!G49</f>
        <v>5.270978145907157E-3</v>
      </c>
      <c r="H5" s="22">
        <f>'India Data'!H49</f>
        <v>5.270978145907157E-3</v>
      </c>
      <c r="I5" s="22">
        <f>'India Data'!I49</f>
        <v>5.270978145907157E-3</v>
      </c>
      <c r="J5" s="22">
        <f>'India Data'!J49</f>
        <v>5.270978145907157E-3</v>
      </c>
      <c r="K5" s="22">
        <f>'India Data'!K49</f>
        <v>5.270978145907157E-3</v>
      </c>
      <c r="L5" s="22">
        <f>'India Data'!L49</f>
        <v>5.270978145907157E-3</v>
      </c>
      <c r="M5" s="22">
        <f>'India Data'!M49</f>
        <v>5.270978145907157E-3</v>
      </c>
      <c r="N5" s="22">
        <f>'India Data'!N49</f>
        <v>5.270978145907157E-3</v>
      </c>
      <c r="O5" s="22">
        <f>'India Data'!O49</f>
        <v>5.270978145907157E-3</v>
      </c>
      <c r="P5" s="22">
        <f>'India Data'!P49</f>
        <v>5.270978145907157E-3</v>
      </c>
      <c r="Q5" s="22">
        <f>'India Data'!Q49</f>
        <v>5.270978145907157E-3</v>
      </c>
      <c r="R5" s="22">
        <f>'India Data'!R49</f>
        <v>5.270978145907157E-3</v>
      </c>
      <c r="S5" s="22">
        <f>'India Data'!S49</f>
        <v>5.270978145907157E-3</v>
      </c>
      <c r="T5" s="22">
        <f>'India Data'!T49</f>
        <v>5.270978145907157E-3</v>
      </c>
      <c r="U5" s="22">
        <f>'India Data'!U49</f>
        <v>5.270978145907157E-3</v>
      </c>
      <c r="V5" s="22">
        <f>'India Data'!V49</f>
        <v>5.270978145907157E-3</v>
      </c>
      <c r="W5" s="22">
        <f>'India Data'!W49</f>
        <v>5.270978145907157E-3</v>
      </c>
      <c r="X5" s="22">
        <f>'India Data'!X49</f>
        <v>5.270978145907157E-3</v>
      </c>
      <c r="Y5" s="22">
        <f>'India Data'!Y49</f>
        <v>5.270978145907157E-3</v>
      </c>
      <c r="Z5" s="22">
        <f>'India Data'!Z49</f>
        <v>5.270978145907157E-3</v>
      </c>
      <c r="AA5" s="22">
        <f>'India Data'!AA49</f>
        <v>5.270978145907157E-3</v>
      </c>
      <c r="AB5" s="22">
        <f>'India Data'!AB49</f>
        <v>5.270978145907157E-3</v>
      </c>
      <c r="AC5" s="22">
        <f>'India Data'!AC49</f>
        <v>5.270978145907157E-3</v>
      </c>
      <c r="AD5" s="22">
        <f>'India Data'!AD49</f>
        <v>5.270978145907157E-3</v>
      </c>
      <c r="AE5" s="22">
        <f>'India Data'!AE49</f>
        <v>5.270978145907157E-3</v>
      </c>
      <c r="AF5" s="22">
        <f>'India Data'!AF49</f>
        <v>5.270978145907157E-3</v>
      </c>
      <c r="AG5" s="22">
        <f>'India Data'!AG49</f>
        <v>5.270978145907157E-3</v>
      </c>
      <c r="AH5" s="22">
        <f>'India Data'!AH49</f>
        <v>5.270978145907157E-3</v>
      </c>
      <c r="AI5" s="22">
        <f>'India Data'!AI49</f>
        <v>5.270978145907157E-3</v>
      </c>
      <c r="AJ5" s="22">
        <f>'India Data'!AJ49</f>
        <v>5.270978145907157E-3</v>
      </c>
    </row>
    <row r="6" spans="1:36">
      <c r="A6" t="s">
        <v>144</v>
      </c>
      <c r="B6" s="56">
        <f>B$5*'Multipliers by Technology'!$D18</f>
        <v>7.1537090925477649E-3</v>
      </c>
      <c r="C6" s="56">
        <f>C$5*'Multipliers by Technology'!$D18</f>
        <v>7.1537090925477649E-3</v>
      </c>
      <c r="D6" s="56">
        <f>D$5*'Multipliers by Technology'!$D18</f>
        <v>7.1537090925477649E-3</v>
      </c>
      <c r="E6" s="56">
        <f>E$5*'Multipliers by Technology'!$D18</f>
        <v>7.5977324155333866E-3</v>
      </c>
      <c r="F6" s="56">
        <f>F$5*'Multipliers by Technology'!$D18</f>
        <v>8.0417557385191879E-3</v>
      </c>
      <c r="G6" s="56">
        <f>G$5*'Multipliers by Technology'!$D18</f>
        <v>8.4857790615048105E-3</v>
      </c>
      <c r="H6" s="56">
        <f>H$5*'Multipliers by Technology'!$D18</f>
        <v>8.4857790615048105E-3</v>
      </c>
      <c r="I6" s="56">
        <f>I$5*'Multipliers by Technology'!$D18</f>
        <v>8.4857790615048105E-3</v>
      </c>
      <c r="J6" s="56">
        <f>J$5*'Multipliers by Technology'!$D18</f>
        <v>8.4857790615048105E-3</v>
      </c>
      <c r="K6" s="56">
        <f>K$5*'Multipliers by Technology'!$D18</f>
        <v>8.4857790615048105E-3</v>
      </c>
      <c r="L6" s="56">
        <f>L$5*'Multipliers by Technology'!$D18</f>
        <v>8.4857790615048105E-3</v>
      </c>
      <c r="M6" s="56">
        <f>M$5*'Multipliers by Technology'!$D18</f>
        <v>8.4857790615048105E-3</v>
      </c>
      <c r="N6" s="56">
        <f>N$5*'Multipliers by Technology'!$D18</f>
        <v>8.4857790615048105E-3</v>
      </c>
      <c r="O6" s="56">
        <f>O$5*'Multipliers by Technology'!$D18</f>
        <v>8.4857790615048105E-3</v>
      </c>
      <c r="P6" s="56">
        <f>P$5*'Multipliers by Technology'!$D18</f>
        <v>8.4857790615048105E-3</v>
      </c>
      <c r="Q6" s="56">
        <f>Q$5*'Multipliers by Technology'!$D18</f>
        <v>8.4857790615048105E-3</v>
      </c>
      <c r="R6" s="56">
        <f>R$5*'Multipliers by Technology'!$D18</f>
        <v>8.4857790615048105E-3</v>
      </c>
      <c r="S6" s="56">
        <f>S$5*'Multipliers by Technology'!$D18</f>
        <v>8.4857790615048105E-3</v>
      </c>
      <c r="T6" s="56">
        <f>T$5*'Multipliers by Technology'!$D18</f>
        <v>8.4857790615048105E-3</v>
      </c>
      <c r="U6" s="56">
        <f>U$5*'Multipliers by Technology'!$D18</f>
        <v>8.4857790615048105E-3</v>
      </c>
      <c r="V6" s="56">
        <f>V$5*'Multipliers by Technology'!$D18</f>
        <v>8.4857790615048105E-3</v>
      </c>
      <c r="W6" s="56">
        <f>W$5*'Multipliers by Technology'!$D18</f>
        <v>8.4857790615048105E-3</v>
      </c>
      <c r="X6" s="56">
        <f>X$5*'Multipliers by Technology'!$D18</f>
        <v>8.4857790615048105E-3</v>
      </c>
      <c r="Y6" s="56">
        <f>Y$5*'Multipliers by Technology'!$D18</f>
        <v>8.4857790615048105E-3</v>
      </c>
      <c r="Z6" s="56">
        <f>Z$5*'Multipliers by Technology'!$D18</f>
        <v>8.4857790615048105E-3</v>
      </c>
      <c r="AA6" s="56">
        <f>AA$5*'Multipliers by Technology'!$D18</f>
        <v>8.4857790615048105E-3</v>
      </c>
      <c r="AB6" s="56">
        <f>AB$5*'Multipliers by Technology'!$D18</f>
        <v>8.4857790615048105E-3</v>
      </c>
      <c r="AC6" s="56">
        <f>AC$5*'Multipliers by Technology'!$D18</f>
        <v>8.4857790615048105E-3</v>
      </c>
      <c r="AD6" s="56">
        <f>AD$5*'Multipliers by Technology'!$D18</f>
        <v>8.4857790615048105E-3</v>
      </c>
      <c r="AE6" s="56">
        <f>AE$5*'Multipliers by Technology'!$D18</f>
        <v>8.4857790615048105E-3</v>
      </c>
      <c r="AF6" s="56">
        <f>AF$5*'Multipliers by Technology'!$D18</f>
        <v>8.4857790615048105E-3</v>
      </c>
      <c r="AG6" s="56">
        <f>AG$5*'Multipliers by Technology'!$D18</f>
        <v>8.4857790615048105E-3</v>
      </c>
      <c r="AH6" s="56">
        <f>AH$5*'Multipliers by Technology'!$D18</f>
        <v>8.4857790615048105E-3</v>
      </c>
      <c r="AI6" s="56">
        <f>AI$5*'Multipliers by Technology'!$D18</f>
        <v>8.4857790615048105E-3</v>
      </c>
      <c r="AJ6" s="56">
        <f>AJ$5*'Multipliers by Technology'!$D18</f>
        <v>8.4857790615048105E-3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56">
        <f>B$5*'Multipliers by Technology'!$E14</f>
        <v>1.450319239647508E-3</v>
      </c>
      <c r="C2" s="56">
        <f>C$5*'Multipliers by Technology'!$E14</f>
        <v>1.450319239647508E-3</v>
      </c>
      <c r="D2" s="56">
        <f>D$5*'Multipliers by Technology'!$E14</f>
        <v>1.450319239647508E-3</v>
      </c>
      <c r="E2" s="56">
        <f>E$5*'Multipliers by Technology'!$E14</f>
        <v>1.5305287687025029E-3</v>
      </c>
      <c r="F2" s="56">
        <f>F$5*'Multipliers by Technology'!$E14</f>
        <v>1.6107382977574975E-3</v>
      </c>
      <c r="G2" s="56">
        <f>G$5*'Multipliers by Technology'!$E14</f>
        <v>1.6909478268125144E-3</v>
      </c>
      <c r="H2" s="56">
        <f>H$5*'Multipliers by Technology'!$E14</f>
        <v>1.6909478268125144E-3</v>
      </c>
      <c r="I2" s="56">
        <f>I$5*'Multipliers by Technology'!$E14</f>
        <v>1.6909478268125144E-3</v>
      </c>
      <c r="J2" s="56">
        <f>J$5*'Multipliers by Technology'!$E14</f>
        <v>1.6909478268125144E-3</v>
      </c>
      <c r="K2" s="56">
        <f>K$5*'Multipliers by Technology'!$E14</f>
        <v>1.6909478268125144E-3</v>
      </c>
      <c r="L2" s="56">
        <f>L$5*'Multipliers by Technology'!$E14</f>
        <v>1.6909478268125144E-3</v>
      </c>
      <c r="M2" s="56">
        <f>M$5*'Multipliers by Technology'!$E14</f>
        <v>1.6909478268125144E-3</v>
      </c>
      <c r="N2" s="56">
        <f>N$5*'Multipliers by Technology'!$E14</f>
        <v>1.6909478268125144E-3</v>
      </c>
      <c r="O2" s="56">
        <f>O$5*'Multipliers by Technology'!$E14</f>
        <v>1.6909478268125144E-3</v>
      </c>
      <c r="P2" s="56">
        <f>P$5*'Multipliers by Technology'!$E14</f>
        <v>1.6909478268125144E-3</v>
      </c>
      <c r="Q2" s="56">
        <f>Q$5*'Multipliers by Technology'!$E14</f>
        <v>1.6909478268125144E-3</v>
      </c>
      <c r="R2" s="56">
        <f>R$5*'Multipliers by Technology'!$E14</f>
        <v>1.6909478268125144E-3</v>
      </c>
      <c r="S2" s="56">
        <f>S$5*'Multipliers by Technology'!$E14</f>
        <v>1.6909478268125144E-3</v>
      </c>
      <c r="T2" s="56">
        <f>T$5*'Multipliers by Technology'!$E14</f>
        <v>1.6909478268125144E-3</v>
      </c>
      <c r="U2" s="56">
        <f>U$5*'Multipliers by Technology'!$E14</f>
        <v>1.6909478268125144E-3</v>
      </c>
      <c r="V2" s="56">
        <f>V$5*'Multipliers by Technology'!$E14</f>
        <v>1.6909478268125144E-3</v>
      </c>
      <c r="W2" s="56">
        <f>W$5*'Multipliers by Technology'!$E14</f>
        <v>1.6909478268125144E-3</v>
      </c>
      <c r="X2" s="56">
        <f>X$5*'Multipliers by Technology'!$E14</f>
        <v>1.6909478268125144E-3</v>
      </c>
      <c r="Y2" s="56">
        <f>Y$5*'Multipliers by Technology'!$E14</f>
        <v>1.6909478268125144E-3</v>
      </c>
      <c r="Z2" s="56">
        <f>Z$5*'Multipliers by Technology'!$E14</f>
        <v>1.6909478268125144E-3</v>
      </c>
      <c r="AA2" s="56">
        <f>AA$5*'Multipliers by Technology'!$E14</f>
        <v>1.6909478268125144E-3</v>
      </c>
      <c r="AB2" s="56">
        <f>AB$5*'Multipliers by Technology'!$E14</f>
        <v>1.6909478268125144E-3</v>
      </c>
      <c r="AC2" s="56">
        <f>AC$5*'Multipliers by Technology'!$E14</f>
        <v>1.6909478268125144E-3</v>
      </c>
      <c r="AD2" s="56">
        <f>AD$5*'Multipliers by Technology'!$E14</f>
        <v>1.6909478268125144E-3</v>
      </c>
      <c r="AE2" s="56">
        <f>AE$5*'Multipliers by Technology'!$E14</f>
        <v>1.6909478268125144E-3</v>
      </c>
      <c r="AF2" s="56">
        <f>AF$5*'Multipliers by Technology'!$E14</f>
        <v>1.6909478268125144E-3</v>
      </c>
      <c r="AG2" s="56">
        <f>AG$5*'Multipliers by Technology'!$E14</f>
        <v>1.6909478268125144E-3</v>
      </c>
      <c r="AH2" s="56">
        <f>AH$5*'Multipliers by Technology'!$E14</f>
        <v>1.6909478268125144E-3</v>
      </c>
      <c r="AI2" s="56">
        <f>AI$5*'Multipliers by Technology'!$E14</f>
        <v>1.6909478268125144E-3</v>
      </c>
      <c r="AJ2" s="56">
        <f>AJ$5*'Multipliers by Technology'!$E14</f>
        <v>1.6909478268125144E-3</v>
      </c>
    </row>
    <row r="3" spans="1:36">
      <c r="A3" t="s">
        <v>141</v>
      </c>
      <c r="B3" s="56">
        <f>B$5*'Multipliers by Technology'!$E15</f>
        <v>4.5132431462293482E-4</v>
      </c>
      <c r="C3" s="56">
        <f>C$5*'Multipliers by Technology'!$E15</f>
        <v>4.5132431462293482E-4</v>
      </c>
      <c r="D3" s="56">
        <f>D$5*'Multipliers by Technology'!$E15</f>
        <v>4.5132431462293482E-4</v>
      </c>
      <c r="E3" s="56">
        <f>E$5*'Multipliers by Technology'!$E15</f>
        <v>4.7628468868221585E-4</v>
      </c>
      <c r="F3" s="56">
        <f>F$5*'Multipliers by Technology'!$E15</f>
        <v>5.0124506274149688E-4</v>
      </c>
      <c r="G3" s="56">
        <f>G$5*'Multipliers by Technology'!$E15</f>
        <v>5.2620543680078485E-4</v>
      </c>
      <c r="H3" s="56">
        <f>H$5*'Multipliers by Technology'!$E15</f>
        <v>5.2620543680078485E-4</v>
      </c>
      <c r="I3" s="56">
        <f>I$5*'Multipliers by Technology'!$E15</f>
        <v>5.2620543680078485E-4</v>
      </c>
      <c r="J3" s="56">
        <f>J$5*'Multipliers by Technology'!$E15</f>
        <v>5.2620543680078485E-4</v>
      </c>
      <c r="K3" s="56">
        <f>K$5*'Multipliers by Technology'!$E15</f>
        <v>5.2620543680078485E-4</v>
      </c>
      <c r="L3" s="56">
        <f>L$5*'Multipliers by Technology'!$E15</f>
        <v>5.2620543680078485E-4</v>
      </c>
      <c r="M3" s="56">
        <f>M$5*'Multipliers by Technology'!$E15</f>
        <v>5.2620543680078485E-4</v>
      </c>
      <c r="N3" s="56">
        <f>N$5*'Multipliers by Technology'!$E15</f>
        <v>5.2620543680078485E-4</v>
      </c>
      <c r="O3" s="56">
        <f>O$5*'Multipliers by Technology'!$E15</f>
        <v>5.2620543680078485E-4</v>
      </c>
      <c r="P3" s="56">
        <f>P$5*'Multipliers by Technology'!$E15</f>
        <v>5.2620543680078485E-4</v>
      </c>
      <c r="Q3" s="56">
        <f>Q$5*'Multipliers by Technology'!$E15</f>
        <v>5.2620543680078485E-4</v>
      </c>
      <c r="R3" s="56">
        <f>R$5*'Multipliers by Technology'!$E15</f>
        <v>5.2620543680078485E-4</v>
      </c>
      <c r="S3" s="56">
        <f>S$5*'Multipliers by Technology'!$E15</f>
        <v>5.2620543680078485E-4</v>
      </c>
      <c r="T3" s="56">
        <f>T$5*'Multipliers by Technology'!$E15</f>
        <v>5.2620543680078485E-4</v>
      </c>
      <c r="U3" s="56">
        <f>U$5*'Multipliers by Technology'!$E15</f>
        <v>5.2620543680078485E-4</v>
      </c>
      <c r="V3" s="56">
        <f>V$5*'Multipliers by Technology'!$E15</f>
        <v>5.2620543680078485E-4</v>
      </c>
      <c r="W3" s="56">
        <f>W$5*'Multipliers by Technology'!$E15</f>
        <v>5.2620543680078485E-4</v>
      </c>
      <c r="X3" s="56">
        <f>X$5*'Multipliers by Technology'!$E15</f>
        <v>5.2620543680078485E-4</v>
      </c>
      <c r="Y3" s="56">
        <f>Y$5*'Multipliers by Technology'!$E15</f>
        <v>5.2620543680078485E-4</v>
      </c>
      <c r="Z3" s="56">
        <f>Z$5*'Multipliers by Technology'!$E15</f>
        <v>5.2620543680078485E-4</v>
      </c>
      <c r="AA3" s="56">
        <f>AA$5*'Multipliers by Technology'!$E15</f>
        <v>5.2620543680078485E-4</v>
      </c>
      <c r="AB3" s="56">
        <f>AB$5*'Multipliers by Technology'!$E15</f>
        <v>5.2620543680078485E-4</v>
      </c>
      <c r="AC3" s="56">
        <f>AC$5*'Multipliers by Technology'!$E15</f>
        <v>5.2620543680078485E-4</v>
      </c>
      <c r="AD3" s="56">
        <f>AD$5*'Multipliers by Technology'!$E15</f>
        <v>5.2620543680078485E-4</v>
      </c>
      <c r="AE3" s="56">
        <f>AE$5*'Multipliers by Technology'!$E15</f>
        <v>5.2620543680078485E-4</v>
      </c>
      <c r="AF3" s="56">
        <f>AF$5*'Multipliers by Technology'!$E15</f>
        <v>5.2620543680078485E-4</v>
      </c>
      <c r="AG3" s="56">
        <f>AG$5*'Multipliers by Technology'!$E15</f>
        <v>5.2620543680078485E-4</v>
      </c>
      <c r="AH3" s="56">
        <f>AH$5*'Multipliers by Technology'!$E15</f>
        <v>5.2620543680078485E-4</v>
      </c>
      <c r="AI3" s="56">
        <f>AI$5*'Multipliers by Technology'!$E15</f>
        <v>5.2620543680078485E-4</v>
      </c>
      <c r="AJ3" s="56">
        <f>AJ$5*'Multipliers by Technology'!$E15</f>
        <v>5.2620543680078485E-4</v>
      </c>
    </row>
    <row r="4" spans="1:36">
      <c r="A4" t="s">
        <v>142</v>
      </c>
      <c r="B4" s="56">
        <f>B$5*'Multipliers by Technology'!$E16</f>
        <v>4.5132431462293482E-4</v>
      </c>
      <c r="C4" s="56">
        <f>C$5*'Multipliers by Technology'!$E16</f>
        <v>4.5132431462293482E-4</v>
      </c>
      <c r="D4" s="56">
        <f>D$5*'Multipliers by Technology'!$E16</f>
        <v>4.5132431462293482E-4</v>
      </c>
      <c r="E4" s="56">
        <f>E$5*'Multipliers by Technology'!$E16</f>
        <v>4.7628468868221585E-4</v>
      </c>
      <c r="F4" s="56">
        <f>F$5*'Multipliers by Technology'!$E16</f>
        <v>5.0124506274149688E-4</v>
      </c>
      <c r="G4" s="56">
        <f>G$5*'Multipliers by Technology'!$E16</f>
        <v>5.2620543680078485E-4</v>
      </c>
      <c r="H4" s="56">
        <f>H$5*'Multipliers by Technology'!$E16</f>
        <v>5.2620543680078485E-4</v>
      </c>
      <c r="I4" s="56">
        <f>I$5*'Multipliers by Technology'!$E16</f>
        <v>5.2620543680078485E-4</v>
      </c>
      <c r="J4" s="56">
        <f>J$5*'Multipliers by Technology'!$E16</f>
        <v>5.2620543680078485E-4</v>
      </c>
      <c r="K4" s="56">
        <f>K$5*'Multipliers by Technology'!$E16</f>
        <v>5.2620543680078485E-4</v>
      </c>
      <c r="L4" s="56">
        <f>L$5*'Multipliers by Technology'!$E16</f>
        <v>5.2620543680078485E-4</v>
      </c>
      <c r="M4" s="56">
        <f>M$5*'Multipliers by Technology'!$E16</f>
        <v>5.2620543680078485E-4</v>
      </c>
      <c r="N4" s="56">
        <f>N$5*'Multipliers by Technology'!$E16</f>
        <v>5.2620543680078485E-4</v>
      </c>
      <c r="O4" s="56">
        <f>O$5*'Multipliers by Technology'!$E16</f>
        <v>5.2620543680078485E-4</v>
      </c>
      <c r="P4" s="56">
        <f>P$5*'Multipliers by Technology'!$E16</f>
        <v>5.2620543680078485E-4</v>
      </c>
      <c r="Q4" s="56">
        <f>Q$5*'Multipliers by Technology'!$E16</f>
        <v>5.2620543680078485E-4</v>
      </c>
      <c r="R4" s="56">
        <f>R$5*'Multipliers by Technology'!$E16</f>
        <v>5.2620543680078485E-4</v>
      </c>
      <c r="S4" s="56">
        <f>S$5*'Multipliers by Technology'!$E16</f>
        <v>5.2620543680078485E-4</v>
      </c>
      <c r="T4" s="56">
        <f>T$5*'Multipliers by Technology'!$E16</f>
        <v>5.2620543680078485E-4</v>
      </c>
      <c r="U4" s="56">
        <f>U$5*'Multipliers by Technology'!$E16</f>
        <v>5.2620543680078485E-4</v>
      </c>
      <c r="V4" s="56">
        <f>V$5*'Multipliers by Technology'!$E16</f>
        <v>5.2620543680078485E-4</v>
      </c>
      <c r="W4" s="56">
        <f>W$5*'Multipliers by Technology'!$E16</f>
        <v>5.2620543680078485E-4</v>
      </c>
      <c r="X4" s="56">
        <f>X$5*'Multipliers by Technology'!$E16</f>
        <v>5.2620543680078485E-4</v>
      </c>
      <c r="Y4" s="56">
        <f>Y$5*'Multipliers by Technology'!$E16</f>
        <v>5.2620543680078485E-4</v>
      </c>
      <c r="Z4" s="56">
        <f>Z$5*'Multipliers by Technology'!$E16</f>
        <v>5.2620543680078485E-4</v>
      </c>
      <c r="AA4" s="56">
        <f>AA$5*'Multipliers by Technology'!$E16</f>
        <v>5.2620543680078485E-4</v>
      </c>
      <c r="AB4" s="56">
        <f>AB$5*'Multipliers by Technology'!$E16</f>
        <v>5.2620543680078485E-4</v>
      </c>
      <c r="AC4" s="56">
        <f>AC$5*'Multipliers by Technology'!$E16</f>
        <v>5.2620543680078485E-4</v>
      </c>
      <c r="AD4" s="56">
        <f>AD$5*'Multipliers by Technology'!$E16</f>
        <v>5.2620543680078485E-4</v>
      </c>
      <c r="AE4" s="56">
        <f>AE$5*'Multipliers by Technology'!$E16</f>
        <v>5.2620543680078485E-4</v>
      </c>
      <c r="AF4" s="56">
        <f>AF$5*'Multipliers by Technology'!$E16</f>
        <v>5.2620543680078485E-4</v>
      </c>
      <c r="AG4" s="56">
        <f>AG$5*'Multipliers by Technology'!$E16</f>
        <v>5.2620543680078485E-4</v>
      </c>
      <c r="AH4" s="56">
        <f>AH$5*'Multipliers by Technology'!$E16</f>
        <v>5.2620543680078485E-4</v>
      </c>
      <c r="AI4" s="56">
        <f>AI$5*'Multipliers by Technology'!$E16</f>
        <v>5.2620543680078485E-4</v>
      </c>
      <c r="AJ4" s="56">
        <f>AJ$5*'Multipliers by Technology'!$E16</f>
        <v>5.2620543680078485E-4</v>
      </c>
    </row>
    <row r="5" spans="1:36">
      <c r="A5" t="s">
        <v>143</v>
      </c>
      <c r="B5" s="22">
        <f>'India Data'!B50</f>
        <v>4.5132431462293482E-4</v>
      </c>
      <c r="C5" s="22">
        <f>'India Data'!C50</f>
        <v>4.5132431462293482E-4</v>
      </c>
      <c r="D5" s="22">
        <f>'India Data'!D50</f>
        <v>4.5132431462293482E-4</v>
      </c>
      <c r="E5" s="22">
        <f>'India Data'!E50</f>
        <v>4.7628468868221585E-4</v>
      </c>
      <c r="F5" s="22">
        <f>'India Data'!F50</f>
        <v>5.0124506274149688E-4</v>
      </c>
      <c r="G5" s="22">
        <f>'India Data'!G50</f>
        <v>5.2620543680078485E-4</v>
      </c>
      <c r="H5" s="22">
        <f>'India Data'!H50</f>
        <v>5.2620543680078485E-4</v>
      </c>
      <c r="I5" s="22">
        <f>'India Data'!I50</f>
        <v>5.2620543680078485E-4</v>
      </c>
      <c r="J5" s="22">
        <f>'India Data'!J50</f>
        <v>5.2620543680078485E-4</v>
      </c>
      <c r="K5" s="22">
        <f>'India Data'!K50</f>
        <v>5.2620543680078485E-4</v>
      </c>
      <c r="L5" s="22">
        <f>'India Data'!L50</f>
        <v>5.2620543680078485E-4</v>
      </c>
      <c r="M5" s="22">
        <f>'India Data'!M50</f>
        <v>5.2620543680078485E-4</v>
      </c>
      <c r="N5" s="22">
        <f>'India Data'!N50</f>
        <v>5.2620543680078485E-4</v>
      </c>
      <c r="O5" s="22">
        <f>'India Data'!O50</f>
        <v>5.2620543680078485E-4</v>
      </c>
      <c r="P5" s="22">
        <f>'India Data'!P50</f>
        <v>5.2620543680078485E-4</v>
      </c>
      <c r="Q5" s="22">
        <f>'India Data'!Q50</f>
        <v>5.2620543680078485E-4</v>
      </c>
      <c r="R5" s="22">
        <f>'India Data'!R50</f>
        <v>5.2620543680078485E-4</v>
      </c>
      <c r="S5" s="22">
        <f>'India Data'!S50</f>
        <v>5.2620543680078485E-4</v>
      </c>
      <c r="T5" s="22">
        <f>'India Data'!T50</f>
        <v>5.2620543680078485E-4</v>
      </c>
      <c r="U5" s="22">
        <f>'India Data'!U50</f>
        <v>5.2620543680078485E-4</v>
      </c>
      <c r="V5" s="22">
        <f>'India Data'!V50</f>
        <v>5.2620543680078485E-4</v>
      </c>
      <c r="W5" s="22">
        <f>'India Data'!W50</f>
        <v>5.2620543680078485E-4</v>
      </c>
      <c r="X5" s="22">
        <f>'India Data'!X50</f>
        <v>5.2620543680078485E-4</v>
      </c>
      <c r="Y5" s="22">
        <f>'India Data'!Y50</f>
        <v>5.2620543680078485E-4</v>
      </c>
      <c r="Z5" s="22">
        <f>'India Data'!Z50</f>
        <v>5.2620543680078485E-4</v>
      </c>
      <c r="AA5" s="22">
        <f>'India Data'!AA50</f>
        <v>5.2620543680078485E-4</v>
      </c>
      <c r="AB5" s="22">
        <f>'India Data'!AB50</f>
        <v>5.2620543680078485E-4</v>
      </c>
      <c r="AC5" s="22">
        <f>'India Data'!AC50</f>
        <v>5.2620543680078485E-4</v>
      </c>
      <c r="AD5" s="22">
        <f>'India Data'!AD50</f>
        <v>5.2620543680078485E-4</v>
      </c>
      <c r="AE5" s="22">
        <f>'India Data'!AE50</f>
        <v>5.2620543680078485E-4</v>
      </c>
      <c r="AF5" s="22">
        <f>'India Data'!AF50</f>
        <v>5.2620543680078485E-4</v>
      </c>
      <c r="AG5" s="22">
        <f>'India Data'!AG50</f>
        <v>5.2620543680078485E-4</v>
      </c>
      <c r="AH5" s="22">
        <f>'India Data'!AH50</f>
        <v>5.2620543680078485E-4</v>
      </c>
      <c r="AI5" s="22">
        <f>'India Data'!AI50</f>
        <v>5.2620543680078485E-4</v>
      </c>
      <c r="AJ5" s="22">
        <f>'India Data'!AJ50</f>
        <v>5.2620543680078485E-4</v>
      </c>
    </row>
    <row r="6" spans="1:36">
      <c r="A6" t="s">
        <v>144</v>
      </c>
      <c r="B6" s="56">
        <f>B$5*'Multipliers by Technology'!$E18</f>
        <v>7.2658969795750855E-4</v>
      </c>
      <c r="C6" s="56">
        <f>C$5*'Multipliers by Technology'!$E18</f>
        <v>7.2658969795750855E-4</v>
      </c>
      <c r="D6" s="56">
        <f>D$5*'Multipliers by Technology'!$E18</f>
        <v>7.2658969795750855E-4</v>
      </c>
      <c r="E6" s="56">
        <f>E$5*'Multipliers by Technology'!$E18</f>
        <v>7.6677355258495392E-4</v>
      </c>
      <c r="F6" s="56">
        <f>F$5*'Multipliers by Technology'!$E18</f>
        <v>8.0695740721239929E-4</v>
      </c>
      <c r="G6" s="56">
        <f>G$5*'Multipliers by Technology'!$E18</f>
        <v>8.4714126183985583E-4</v>
      </c>
      <c r="H6" s="56">
        <f>H$5*'Multipliers by Technology'!$E18</f>
        <v>8.4714126183985583E-4</v>
      </c>
      <c r="I6" s="56">
        <f>I$5*'Multipliers by Technology'!$E18</f>
        <v>8.4714126183985583E-4</v>
      </c>
      <c r="J6" s="56">
        <f>J$5*'Multipliers by Technology'!$E18</f>
        <v>8.4714126183985583E-4</v>
      </c>
      <c r="K6" s="56">
        <f>K$5*'Multipliers by Technology'!$E18</f>
        <v>8.4714126183985583E-4</v>
      </c>
      <c r="L6" s="56">
        <f>L$5*'Multipliers by Technology'!$E18</f>
        <v>8.4714126183985583E-4</v>
      </c>
      <c r="M6" s="56">
        <f>M$5*'Multipliers by Technology'!$E18</f>
        <v>8.4714126183985583E-4</v>
      </c>
      <c r="N6" s="56">
        <f>N$5*'Multipliers by Technology'!$E18</f>
        <v>8.4714126183985583E-4</v>
      </c>
      <c r="O6" s="56">
        <f>O$5*'Multipliers by Technology'!$E18</f>
        <v>8.4714126183985583E-4</v>
      </c>
      <c r="P6" s="56">
        <f>P$5*'Multipliers by Technology'!$E18</f>
        <v>8.4714126183985583E-4</v>
      </c>
      <c r="Q6" s="56">
        <f>Q$5*'Multipliers by Technology'!$E18</f>
        <v>8.4714126183985583E-4</v>
      </c>
      <c r="R6" s="56">
        <f>R$5*'Multipliers by Technology'!$E18</f>
        <v>8.4714126183985583E-4</v>
      </c>
      <c r="S6" s="56">
        <f>S$5*'Multipliers by Technology'!$E18</f>
        <v>8.4714126183985583E-4</v>
      </c>
      <c r="T6" s="56">
        <f>T$5*'Multipliers by Technology'!$E18</f>
        <v>8.4714126183985583E-4</v>
      </c>
      <c r="U6" s="56">
        <f>U$5*'Multipliers by Technology'!$E18</f>
        <v>8.4714126183985583E-4</v>
      </c>
      <c r="V6" s="56">
        <f>V$5*'Multipliers by Technology'!$E18</f>
        <v>8.4714126183985583E-4</v>
      </c>
      <c r="W6" s="56">
        <f>W$5*'Multipliers by Technology'!$E18</f>
        <v>8.4714126183985583E-4</v>
      </c>
      <c r="X6" s="56">
        <f>X$5*'Multipliers by Technology'!$E18</f>
        <v>8.4714126183985583E-4</v>
      </c>
      <c r="Y6" s="56">
        <f>Y$5*'Multipliers by Technology'!$E18</f>
        <v>8.4714126183985583E-4</v>
      </c>
      <c r="Z6" s="56">
        <f>Z$5*'Multipliers by Technology'!$E18</f>
        <v>8.4714126183985583E-4</v>
      </c>
      <c r="AA6" s="56">
        <f>AA$5*'Multipliers by Technology'!$E18</f>
        <v>8.4714126183985583E-4</v>
      </c>
      <c r="AB6" s="56">
        <f>AB$5*'Multipliers by Technology'!$E18</f>
        <v>8.4714126183985583E-4</v>
      </c>
      <c r="AC6" s="56">
        <f>AC$5*'Multipliers by Technology'!$E18</f>
        <v>8.4714126183985583E-4</v>
      </c>
      <c r="AD6" s="56">
        <f>AD$5*'Multipliers by Technology'!$E18</f>
        <v>8.4714126183985583E-4</v>
      </c>
      <c r="AE6" s="56">
        <f>AE$5*'Multipliers by Technology'!$E18</f>
        <v>8.4714126183985583E-4</v>
      </c>
      <c r="AF6" s="56">
        <f>AF$5*'Multipliers by Technology'!$E18</f>
        <v>8.4714126183985583E-4</v>
      </c>
      <c r="AG6" s="56">
        <f>AG$5*'Multipliers by Technology'!$E18</f>
        <v>8.4714126183985583E-4</v>
      </c>
      <c r="AH6" s="56">
        <f>AH$5*'Multipliers by Technology'!$E18</f>
        <v>8.4714126183985583E-4</v>
      </c>
      <c r="AI6" s="56">
        <f>AI$5*'Multipliers by Technology'!$E18</f>
        <v>8.4714126183985583E-4</v>
      </c>
      <c r="AJ6" s="56">
        <f>AJ$5*'Multipliers by Technology'!$E18</f>
        <v>8.4714126183985583E-4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48'!D45,'AEO 48'!D59)/('AEO 48'!D188*'U.S. Aircraft Calcs'!B3*10^3)*'U.S. Aircraft Calcs'!B8</f>
        <v>4.8938430261690022E-4</v>
      </c>
      <c r="C7" s="22">
        <f>SUM('AEO 48'!E45,'AEO 48'!E59)/('AEO 48'!E188*'U.S. Aircraft Calcs'!C3*10^3)*'U.S. Aircraft Calcs'!C8</f>
        <v>4.9094930125429513E-4</v>
      </c>
      <c r="D7" s="22">
        <f>SUM('AEO 48'!F45,'AEO 48'!F59)/('AEO 48'!F188*'U.S. Aircraft Calcs'!D3*10^3)*'U.S. Aircraft Calcs'!D8</f>
        <v>4.9015296740417727E-4</v>
      </c>
      <c r="E7" s="22">
        <f>SUM('AEO 48'!G45,'AEO 48'!G59)/('AEO 48'!G188*'U.S. Aircraft Calcs'!E3*10^3)*'U.S. Aircraft Calcs'!E8</f>
        <v>4.9002718091810653E-4</v>
      </c>
      <c r="F7" s="22">
        <f>SUM('AEO 48'!H45,'AEO 48'!H59)/('AEO 48'!H188*'U.S. Aircraft Calcs'!F3*10^3)*'U.S. Aircraft Calcs'!F8</f>
        <v>4.8834101036056721E-4</v>
      </c>
      <c r="G7" s="22">
        <f>SUM('AEO 48'!I45,'AEO 48'!I59)/('AEO 48'!I188*'U.S. Aircraft Calcs'!G3*10^3)*'U.S. Aircraft Calcs'!G8</f>
        <v>4.9090237763877006E-4</v>
      </c>
      <c r="H7" s="22">
        <f>SUM('AEO 48'!J45,'AEO 48'!J59)/('AEO 48'!J188*'U.S. Aircraft Calcs'!H3*10^3)*'U.S. Aircraft Calcs'!H8</f>
        <v>4.9363046291435334E-4</v>
      </c>
      <c r="I7" s="22">
        <f>SUM('AEO 48'!K45,'AEO 48'!K59)/('AEO 48'!K188*'U.S. Aircraft Calcs'!I3*10^3)*'U.S. Aircraft Calcs'!I8</f>
        <v>4.9672649529711762E-4</v>
      </c>
      <c r="J7" s="22">
        <f>SUM('AEO 48'!L45,'AEO 48'!L59)/('AEO 48'!L188*'U.S. Aircraft Calcs'!J3*10^3)*'U.S. Aircraft Calcs'!J8</f>
        <v>4.9947333327800606E-4</v>
      </c>
      <c r="K7" s="22">
        <f>SUM('AEO 48'!M45,'AEO 48'!M59)/('AEO 48'!M188*'U.S. Aircraft Calcs'!K3*10^3)*'U.S. Aircraft Calcs'!K8</f>
        <v>4.9860284908454942E-4</v>
      </c>
      <c r="L7" s="22">
        <f>SUM('AEO 48'!N45,'AEO 48'!N59)/('AEO 48'!N188*'U.S. Aircraft Calcs'!L3*10^3)*'U.S. Aircraft Calcs'!L8</f>
        <v>5.0509516951304531E-4</v>
      </c>
      <c r="M7" s="22">
        <f>SUM('AEO 48'!O45,'AEO 48'!O59)/('AEO 48'!O188*'U.S. Aircraft Calcs'!M3*10^3)*'U.S. Aircraft Calcs'!M8</f>
        <v>5.1111486363204968E-4</v>
      </c>
      <c r="N7" s="22">
        <f>SUM('AEO 48'!P45,'AEO 48'!P59)/('AEO 48'!P188*'U.S. Aircraft Calcs'!N3*10^3)*'U.S. Aircraft Calcs'!N8</f>
        <v>5.1673029777952518E-4</v>
      </c>
      <c r="O7" s="22">
        <f>SUM('AEO 48'!Q45,'AEO 48'!Q59)/('AEO 48'!Q188*'U.S. Aircraft Calcs'!O3*10^3)*'U.S. Aircraft Calcs'!O8</f>
        <v>5.2282136013801731E-4</v>
      </c>
      <c r="P7" s="22">
        <f>SUM('AEO 48'!R45,'AEO 48'!R59)/('AEO 48'!R188*'U.S. Aircraft Calcs'!P3*10^3)*'U.S. Aircraft Calcs'!P8</f>
        <v>5.2228596870227014E-4</v>
      </c>
      <c r="Q7" s="22">
        <f>SUM('AEO 48'!S45,'AEO 48'!S59)/('AEO 48'!S188*'U.S. Aircraft Calcs'!Q3*10^3)*'U.S. Aircraft Calcs'!Q8</f>
        <v>5.2401908262655471E-4</v>
      </c>
      <c r="R7" s="22">
        <f>SUM('AEO 48'!T45,'AEO 48'!T59)/('AEO 48'!T188*'U.S. Aircraft Calcs'!R3*10^3)*'U.S. Aircraft Calcs'!R8</f>
        <v>5.2592756691333229E-4</v>
      </c>
      <c r="S7" s="22">
        <f>SUM('AEO 48'!U45,'AEO 48'!U59)/('AEO 48'!U188*'U.S. Aircraft Calcs'!S3*10^3)*'U.S. Aircraft Calcs'!S8</f>
        <v>5.2768400306400917E-4</v>
      </c>
      <c r="T7" s="22">
        <f>SUM('AEO 48'!V45,'AEO 48'!V59)/('AEO 48'!V188*'U.S. Aircraft Calcs'!T3*10^3)*'U.S. Aircraft Calcs'!T8</f>
        <v>5.2963858756094957E-4</v>
      </c>
      <c r="U7" s="22">
        <f>SUM('AEO 48'!W45,'AEO 48'!W59)/('AEO 48'!W188*'U.S. Aircraft Calcs'!U3*10^3)*'U.S. Aircraft Calcs'!U8</f>
        <v>5.2942012565335367E-4</v>
      </c>
      <c r="V7" s="22">
        <f>SUM('AEO 48'!X45,'AEO 48'!X59)/('AEO 48'!X188*'U.S. Aircraft Calcs'!V3*10^3)*'U.S. Aircraft Calcs'!V8</f>
        <v>5.321825005171585E-4</v>
      </c>
      <c r="W7" s="22">
        <f>SUM('AEO 48'!Y45,'AEO 48'!Y59)/('AEO 48'!Y188*'U.S. Aircraft Calcs'!W3*10^3)*'U.S. Aircraft Calcs'!W8</f>
        <v>5.350729399397862E-4</v>
      </c>
      <c r="X7" s="22">
        <f>SUM('AEO 48'!Z45,'AEO 48'!Z59)/('AEO 48'!Z188*'U.S. Aircraft Calcs'!X3*10^3)*'U.S. Aircraft Calcs'!X8</f>
        <v>5.3786332353936118E-4</v>
      </c>
      <c r="Y7" s="22">
        <f>SUM('AEO 48'!AA45,'AEO 48'!AA59)/('AEO 48'!AA188*'U.S. Aircraft Calcs'!Y3*10^3)*'U.S. Aircraft Calcs'!Y8</f>
        <v>5.4122807042697376E-4</v>
      </c>
      <c r="Z7" s="22">
        <f>SUM('AEO 48'!AB45,'AEO 48'!AB59)/('AEO 48'!AB188*'U.S. Aircraft Calcs'!Z3*10^3)*'U.S. Aircraft Calcs'!Z8</f>
        <v>5.4455621221172342E-4</v>
      </c>
      <c r="AA7" s="22">
        <f>SUM('AEO 48'!AC45,'AEO 48'!AC59)/('AEO 48'!AC188*'U.S. Aircraft Calcs'!AA3*10^3)*'U.S. Aircraft Calcs'!AA8</f>
        <v>5.4520785765841285E-4</v>
      </c>
      <c r="AB7" s="22">
        <f>SUM('AEO 48'!AD45,'AEO 48'!AD59)/('AEO 48'!AD188*'U.S. Aircraft Calcs'!AB3*10^3)*'U.S. Aircraft Calcs'!AB8</f>
        <v>5.459579686104989E-4</v>
      </c>
      <c r="AC7" s="22">
        <f>SUM('AEO 48'!AE45,'AEO 48'!AE59)/('AEO 48'!AE188*'U.S. Aircraft Calcs'!AC3*10^3)*'U.S. Aircraft Calcs'!AC8</f>
        <v>5.4692249930916989E-4</v>
      </c>
      <c r="AD7" s="22">
        <f>SUM('AEO 48'!AF45,'AEO 48'!AF59)/('AEO 48'!AF188*'U.S. Aircraft Calcs'!AD3*10^3)*'U.S. Aircraft Calcs'!AD8</f>
        <v>5.4801489640566865E-4</v>
      </c>
      <c r="AE7" s="22">
        <f>SUM('AEO 48'!AG45,'AEO 48'!AG59)/('AEO 48'!AG188*'U.S. Aircraft Calcs'!AE3*10^3)*'U.S. Aircraft Calcs'!AE8</f>
        <v>5.491957886646434E-4</v>
      </c>
      <c r="AF7" s="22">
        <f>SUM('AEO 48'!AH45,'AEO 48'!AH59)/('AEO 48'!AH188*'U.S. Aircraft Calcs'!AF3*10^3)*'U.S. Aircraft Calcs'!AF8</f>
        <v>5.5056728760386972E-4</v>
      </c>
      <c r="AG7" s="22">
        <f>SUM('AEO 48'!AI45,'AEO 48'!AI59)/('AEO 48'!AI188*'U.S. Aircraft Calcs'!AG3*10^3)*'U.S. Aircraft Calcs'!AG8</f>
        <v>5.5240032033148354E-4</v>
      </c>
      <c r="AH7" s="22">
        <f>SUM('AEO 48'!AJ45,'AEO 48'!AJ59)/('AEO 48'!AJ188*'U.S. Aircraft Calcs'!AH3*10^3)*'U.S. Aircraft Calcs'!AH8</f>
        <v>5.5415876378105394E-4</v>
      </c>
      <c r="AI7" s="22">
        <f>SUM('AEO 48'!AK45,'AEO 48'!AK59)/('AEO 48'!AK188*'U.S. Aircraft Calcs'!AI3*10^3)*'U.S. Aircraft Calcs'!AI8</f>
        <v>5.5634339401094989E-4</v>
      </c>
      <c r="AJ7" s="22">
        <f>SUM('AEO 48'!AL45,'AEO 48'!AL59)/('AEO 48'!AL188*'U.S. Aircraft Calcs'!AJ3*10^3)*'U.S. Aircraft Calcs'!AJ8</f>
        <v>5.5873855928610097E-4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48'!D74)/('AEO 48'!D188*'U.S. Aircraft Calcs'!B4*10^3)*'U.S. Aircraft Calcs'!B8</f>
        <v>1.13088178981932E-4</v>
      </c>
      <c r="C7" s="22">
        <f>SUM('AEO 48'!E74)/('AEO 48'!E188*'U.S. Aircraft Calcs'!C4*10^3)*'U.S. Aircraft Calcs'!C8</f>
        <v>1.1814218661480272E-4</v>
      </c>
      <c r="D7" s="22">
        <f>SUM('AEO 48'!F74)/('AEO 48'!F188*'U.S. Aircraft Calcs'!D4*10^3)*'U.S. Aircraft Calcs'!D8</f>
        <v>1.1790234457221552E-4</v>
      </c>
      <c r="E7" s="22">
        <f>SUM('AEO 48'!G74)/('AEO 48'!G188*'U.S. Aircraft Calcs'!E4*10^3)*'U.S. Aircraft Calcs'!E8</f>
        <v>1.1757358267513993E-4</v>
      </c>
      <c r="F7" s="22">
        <f>SUM('AEO 48'!H74)/('AEO 48'!H188*'U.S. Aircraft Calcs'!F4*10^3)*'U.S. Aircraft Calcs'!F8</f>
        <v>1.2024584389221321E-4</v>
      </c>
      <c r="G7" s="22">
        <f>SUM('AEO 48'!I74)/('AEO 48'!I188*'U.S. Aircraft Calcs'!G4*10^3)*'U.S. Aircraft Calcs'!G8</f>
        <v>1.2485594117817294E-4</v>
      </c>
      <c r="H7" s="22">
        <f>SUM('AEO 48'!J74)/('AEO 48'!J188*'U.S. Aircraft Calcs'!H4*10^3)*'U.S. Aircraft Calcs'!H8</f>
        <v>1.2871537566981403E-4</v>
      </c>
      <c r="I7" s="22">
        <f>SUM('AEO 48'!K74)/('AEO 48'!K188*'U.S. Aircraft Calcs'!I4*10^3)*'U.S. Aircraft Calcs'!I8</f>
        <v>1.3183661097842603E-4</v>
      </c>
      <c r="J7" s="22">
        <f>SUM('AEO 48'!L74)/('AEO 48'!L188*'U.S. Aircraft Calcs'!J4*10^3)*'U.S. Aircraft Calcs'!J8</f>
        <v>1.3609847550038039E-4</v>
      </c>
      <c r="K7" s="22">
        <f>SUM('AEO 48'!M74)/('AEO 48'!M188*'U.S. Aircraft Calcs'!K4*10^3)*'U.S. Aircraft Calcs'!K8</f>
        <v>1.3772373811961089E-4</v>
      </c>
      <c r="L7" s="22">
        <f>SUM('AEO 48'!N74)/('AEO 48'!N188*'U.S. Aircraft Calcs'!L4*10^3)*'U.S. Aircraft Calcs'!L8</f>
        <v>1.4020262324112415E-4</v>
      </c>
      <c r="M7" s="22">
        <f>SUM('AEO 48'!O74)/('AEO 48'!O188*'U.S. Aircraft Calcs'!M4*10^3)*'U.S. Aircraft Calcs'!M8</f>
        <v>1.44319845538468E-4</v>
      </c>
      <c r="N7" s="22">
        <f>SUM('AEO 48'!P74)/('AEO 48'!P188*'U.S. Aircraft Calcs'!N4*10^3)*'U.S. Aircraft Calcs'!N8</f>
        <v>1.4978673414528724E-4</v>
      </c>
      <c r="O7" s="22">
        <f>SUM('AEO 48'!Q74)/('AEO 48'!Q188*'U.S. Aircraft Calcs'!O4*10^3)*'U.S. Aircraft Calcs'!O8</f>
        <v>1.5374539542773483E-4</v>
      </c>
      <c r="P7" s="22">
        <f>SUM('AEO 48'!R74)/('AEO 48'!R188*'U.S. Aircraft Calcs'!P4*10^3)*'U.S. Aircraft Calcs'!P8</f>
        <v>1.5447899935167026E-4</v>
      </c>
      <c r="Q7" s="22">
        <f>SUM('AEO 48'!S74)/('AEO 48'!S188*'U.S. Aircraft Calcs'!Q4*10^3)*'U.S. Aircraft Calcs'!Q8</f>
        <v>1.5649698618362549E-4</v>
      </c>
      <c r="R7" s="22">
        <f>SUM('AEO 48'!T74)/('AEO 48'!T188*'U.S. Aircraft Calcs'!R4*10^3)*'U.S. Aircraft Calcs'!R8</f>
        <v>1.5814080279819256E-4</v>
      </c>
      <c r="S7" s="22">
        <f>SUM('AEO 48'!U74)/('AEO 48'!U188*'U.S. Aircraft Calcs'!S4*10^3)*'U.S. Aircraft Calcs'!S8</f>
        <v>1.6052080934541118E-4</v>
      </c>
      <c r="T7" s="22">
        <f>SUM('AEO 48'!V74)/('AEO 48'!V188*'U.S. Aircraft Calcs'!T4*10^3)*'U.S. Aircraft Calcs'!T8</f>
        <v>1.6233658234394426E-4</v>
      </c>
      <c r="U7" s="22">
        <f>SUM('AEO 48'!W74)/('AEO 48'!W188*'U.S. Aircraft Calcs'!U4*10^3)*'U.S. Aircraft Calcs'!U8</f>
        <v>1.6298140700524936E-4</v>
      </c>
      <c r="V7" s="22">
        <f>SUM('AEO 48'!X74)/('AEO 48'!X188*'U.S. Aircraft Calcs'!V4*10^3)*'U.S. Aircraft Calcs'!V8</f>
        <v>1.6391549004501815E-4</v>
      </c>
      <c r="W7" s="22">
        <f>SUM('AEO 48'!Y74)/('AEO 48'!Y188*'U.S. Aircraft Calcs'!W4*10^3)*'U.S. Aircraft Calcs'!W8</f>
        <v>1.655190065147621E-4</v>
      </c>
      <c r="X7" s="22">
        <f>SUM('AEO 48'!Z74)/('AEO 48'!Z188*'U.S. Aircraft Calcs'!X4*10^3)*'U.S. Aircraft Calcs'!X8</f>
        <v>1.6731289034043159E-4</v>
      </c>
      <c r="Y7" s="22">
        <f>SUM('AEO 48'!AA74)/('AEO 48'!AA188*'U.S. Aircraft Calcs'!Y4*10^3)*'U.S. Aircraft Calcs'!Y8</f>
        <v>1.6787633253434231E-4</v>
      </c>
      <c r="Z7" s="22">
        <f>SUM('AEO 48'!AB74)/('AEO 48'!AB188*'U.S. Aircraft Calcs'!Z4*10^3)*'U.S. Aircraft Calcs'!Z8</f>
        <v>1.6867065440702488E-4</v>
      </c>
      <c r="AA7" s="22">
        <f>SUM('AEO 48'!AC74)/('AEO 48'!AC188*'U.S. Aircraft Calcs'!AA4*10^3)*'U.S. Aircraft Calcs'!AA8</f>
        <v>1.6915289202151654E-4</v>
      </c>
      <c r="AB7" s="22">
        <f>SUM('AEO 48'!AD74)/('AEO 48'!AD188*'U.S. Aircraft Calcs'!AB4*10^3)*'U.S. Aircraft Calcs'!AB8</f>
        <v>1.6970062567535425E-4</v>
      </c>
      <c r="AC7" s="22">
        <f>SUM('AEO 48'!AE74)/('AEO 48'!AE188*'U.S. Aircraft Calcs'!AC4*10^3)*'U.S. Aircraft Calcs'!AC8</f>
        <v>1.6971172034287797E-4</v>
      </c>
      <c r="AD7" s="22">
        <f>SUM('AEO 48'!AF74)/('AEO 48'!AF188*'U.S. Aircraft Calcs'!AD4*10^3)*'U.S. Aircraft Calcs'!AD8</f>
        <v>1.6953596283529065E-4</v>
      </c>
      <c r="AE7" s="22">
        <f>SUM('AEO 48'!AG74)/('AEO 48'!AG188*'U.S. Aircraft Calcs'!AE4*10^3)*'U.S. Aircraft Calcs'!AE8</f>
        <v>1.693850959319236E-4</v>
      </c>
      <c r="AF7" s="22">
        <f>SUM('AEO 48'!AH74)/('AEO 48'!AH188*'U.S. Aircraft Calcs'!AF4*10^3)*'U.S. Aircraft Calcs'!AF8</f>
        <v>1.6927500263885285E-4</v>
      </c>
      <c r="AG7" s="22">
        <f>SUM('AEO 48'!AI74)/('AEO 48'!AI188*'U.S. Aircraft Calcs'!AG4*10^3)*'U.S. Aircraft Calcs'!AG8</f>
        <v>1.6869782307219725E-4</v>
      </c>
      <c r="AH7" s="22">
        <f>SUM('AEO 48'!AJ74)/('AEO 48'!AJ188*'U.S. Aircraft Calcs'!AH4*10^3)*'U.S. Aircraft Calcs'!AH8</f>
        <v>1.6826653153360292E-4</v>
      </c>
      <c r="AI7" s="22">
        <f>SUM('AEO 48'!AK74)/('AEO 48'!AK188*'U.S. Aircraft Calcs'!AI4*10^3)*'U.S. Aircraft Calcs'!AI8</f>
        <v>1.6795924508148126E-4</v>
      </c>
      <c r="AJ7" s="22">
        <f>SUM('AEO 48'!AL74)/('AEO 48'!AL188*'U.S. Aircraft Calcs'!AJ4*10^3)*'U.S. Aircraft Calcs'!AJ8</f>
        <v>1.671922960965982E-4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7" sqref="B7"/>
    </sheetView>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SUM('NTS 1-40'!AF24:AF27)/('AEO 7'!D57*10^9)</f>
        <v>8.816700298691681E-4</v>
      </c>
      <c r="C7" s="22">
        <f>$B7</f>
        <v>8.816700298691681E-4</v>
      </c>
      <c r="D7" s="22">
        <f t="shared" ref="D7:AJ7" si="0">$B7</f>
        <v>8.816700298691681E-4</v>
      </c>
      <c r="E7" s="22">
        <f t="shared" si="0"/>
        <v>8.816700298691681E-4</v>
      </c>
      <c r="F7" s="22">
        <f t="shared" si="0"/>
        <v>8.816700298691681E-4</v>
      </c>
      <c r="G7" s="22">
        <f t="shared" si="0"/>
        <v>8.816700298691681E-4</v>
      </c>
      <c r="H7" s="22">
        <f t="shared" si="0"/>
        <v>8.816700298691681E-4</v>
      </c>
      <c r="I7" s="22">
        <f t="shared" si="0"/>
        <v>8.816700298691681E-4</v>
      </c>
      <c r="J7" s="22">
        <f t="shared" si="0"/>
        <v>8.816700298691681E-4</v>
      </c>
      <c r="K7" s="22">
        <f t="shared" si="0"/>
        <v>8.816700298691681E-4</v>
      </c>
      <c r="L7" s="22">
        <f t="shared" si="0"/>
        <v>8.816700298691681E-4</v>
      </c>
      <c r="M7" s="22">
        <f t="shared" si="0"/>
        <v>8.816700298691681E-4</v>
      </c>
      <c r="N7" s="22">
        <f t="shared" si="0"/>
        <v>8.816700298691681E-4</v>
      </c>
      <c r="O7" s="22">
        <f t="shared" si="0"/>
        <v>8.816700298691681E-4</v>
      </c>
      <c r="P7" s="22">
        <f t="shared" si="0"/>
        <v>8.816700298691681E-4</v>
      </c>
      <c r="Q7" s="22">
        <f t="shared" si="0"/>
        <v>8.816700298691681E-4</v>
      </c>
      <c r="R7" s="22">
        <f t="shared" si="0"/>
        <v>8.816700298691681E-4</v>
      </c>
      <c r="S7" s="22">
        <f t="shared" si="0"/>
        <v>8.816700298691681E-4</v>
      </c>
      <c r="T7" s="22">
        <f t="shared" si="0"/>
        <v>8.816700298691681E-4</v>
      </c>
      <c r="U7" s="22">
        <f t="shared" si="0"/>
        <v>8.816700298691681E-4</v>
      </c>
      <c r="V7" s="22">
        <f t="shared" si="0"/>
        <v>8.816700298691681E-4</v>
      </c>
      <c r="W7" s="22">
        <f t="shared" si="0"/>
        <v>8.816700298691681E-4</v>
      </c>
      <c r="X7" s="22">
        <f t="shared" si="0"/>
        <v>8.816700298691681E-4</v>
      </c>
      <c r="Y7" s="22">
        <f t="shared" si="0"/>
        <v>8.816700298691681E-4</v>
      </c>
      <c r="Z7" s="22">
        <f t="shared" si="0"/>
        <v>8.816700298691681E-4</v>
      </c>
      <c r="AA7" s="22">
        <f t="shared" si="0"/>
        <v>8.816700298691681E-4</v>
      </c>
      <c r="AB7" s="22">
        <f t="shared" si="0"/>
        <v>8.816700298691681E-4</v>
      </c>
      <c r="AC7" s="22">
        <f t="shared" si="0"/>
        <v>8.816700298691681E-4</v>
      </c>
      <c r="AD7" s="22">
        <f t="shared" si="0"/>
        <v>8.816700298691681E-4</v>
      </c>
      <c r="AE7" s="22">
        <f t="shared" si="0"/>
        <v>8.816700298691681E-4</v>
      </c>
      <c r="AF7" s="22">
        <f t="shared" si="0"/>
        <v>8.816700298691681E-4</v>
      </c>
      <c r="AG7" s="22">
        <f t="shared" si="0"/>
        <v>8.816700298691681E-4</v>
      </c>
      <c r="AH7" s="22">
        <f t="shared" si="0"/>
        <v>8.816700298691681E-4</v>
      </c>
      <c r="AI7" s="22">
        <f t="shared" si="0"/>
        <v>8.816700298691681E-4</v>
      </c>
      <c r="AJ7" s="22">
        <f t="shared" si="0"/>
        <v>8.816700298691681E-4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election activeCell="B7" sqref="B7"/>
    </sheetView>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'India Data'!F71</f>
        <v>5.9178616427142247E-3</v>
      </c>
      <c r="C7" s="22">
        <f>$B7</f>
        <v>5.9178616427142247E-3</v>
      </c>
      <c r="D7" s="22">
        <f t="shared" ref="D7:AJ7" si="0">$B7</f>
        <v>5.9178616427142247E-3</v>
      </c>
      <c r="E7" s="22">
        <f t="shared" si="0"/>
        <v>5.9178616427142247E-3</v>
      </c>
      <c r="F7" s="22">
        <f t="shared" si="0"/>
        <v>5.9178616427142247E-3</v>
      </c>
      <c r="G7" s="22">
        <f t="shared" si="0"/>
        <v>5.9178616427142247E-3</v>
      </c>
      <c r="H7" s="22">
        <f t="shared" si="0"/>
        <v>5.9178616427142247E-3</v>
      </c>
      <c r="I7" s="22">
        <f t="shared" si="0"/>
        <v>5.9178616427142247E-3</v>
      </c>
      <c r="J7" s="22">
        <f t="shared" si="0"/>
        <v>5.9178616427142247E-3</v>
      </c>
      <c r="K7" s="22">
        <f t="shared" si="0"/>
        <v>5.9178616427142247E-3</v>
      </c>
      <c r="L7" s="22">
        <f t="shared" si="0"/>
        <v>5.9178616427142247E-3</v>
      </c>
      <c r="M7" s="22">
        <f t="shared" si="0"/>
        <v>5.9178616427142247E-3</v>
      </c>
      <c r="N7" s="22">
        <f t="shared" si="0"/>
        <v>5.9178616427142247E-3</v>
      </c>
      <c r="O7" s="22">
        <f t="shared" si="0"/>
        <v>5.9178616427142247E-3</v>
      </c>
      <c r="P7" s="22">
        <f t="shared" si="0"/>
        <v>5.9178616427142247E-3</v>
      </c>
      <c r="Q7" s="22">
        <f t="shared" si="0"/>
        <v>5.9178616427142247E-3</v>
      </c>
      <c r="R7" s="22">
        <f t="shared" si="0"/>
        <v>5.9178616427142247E-3</v>
      </c>
      <c r="S7" s="22">
        <f t="shared" si="0"/>
        <v>5.9178616427142247E-3</v>
      </c>
      <c r="T7" s="22">
        <f t="shared" si="0"/>
        <v>5.9178616427142247E-3</v>
      </c>
      <c r="U7" s="22">
        <f t="shared" si="0"/>
        <v>5.9178616427142247E-3</v>
      </c>
      <c r="V7" s="22">
        <f t="shared" si="0"/>
        <v>5.9178616427142247E-3</v>
      </c>
      <c r="W7" s="22">
        <f t="shared" si="0"/>
        <v>5.9178616427142247E-3</v>
      </c>
      <c r="X7" s="22">
        <f t="shared" si="0"/>
        <v>5.9178616427142247E-3</v>
      </c>
      <c r="Y7" s="22">
        <f t="shared" si="0"/>
        <v>5.9178616427142247E-3</v>
      </c>
      <c r="Z7" s="22">
        <f t="shared" si="0"/>
        <v>5.9178616427142247E-3</v>
      </c>
      <c r="AA7" s="22">
        <f t="shared" si="0"/>
        <v>5.9178616427142247E-3</v>
      </c>
      <c r="AB7" s="22">
        <f t="shared" si="0"/>
        <v>5.9178616427142247E-3</v>
      </c>
      <c r="AC7" s="22">
        <f t="shared" si="0"/>
        <v>5.9178616427142247E-3</v>
      </c>
      <c r="AD7" s="22">
        <f t="shared" si="0"/>
        <v>5.9178616427142247E-3</v>
      </c>
      <c r="AE7" s="22">
        <f t="shared" si="0"/>
        <v>5.9178616427142247E-3</v>
      </c>
      <c r="AF7" s="22">
        <f t="shared" si="0"/>
        <v>5.9178616427142247E-3</v>
      </c>
      <c r="AG7" s="22">
        <f t="shared" si="0"/>
        <v>5.9178616427142247E-3</v>
      </c>
      <c r="AH7" s="22">
        <f t="shared" si="0"/>
        <v>5.9178616427142247E-3</v>
      </c>
      <c r="AI7" s="22">
        <f t="shared" si="0"/>
        <v>5.9178616427142247E-3</v>
      </c>
      <c r="AJ7" s="22">
        <f t="shared" si="0"/>
        <v>5.9178616427142247E-3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heetViews>
  <sheetFormatPr defaultRowHeight="15"/>
  <cols>
    <col min="1" max="1" width="13" customWidth="1"/>
    <col min="2" max="2" width="10.5703125" customWidth="1"/>
  </cols>
  <sheetData>
    <row r="1" spans="1:3">
      <c r="B1" s="57" t="s">
        <v>719</v>
      </c>
      <c r="C1" s="57" t="s">
        <v>720</v>
      </c>
    </row>
    <row r="2" spans="1:3">
      <c r="A2" t="s">
        <v>681</v>
      </c>
      <c r="B2">
        <v>1.67</v>
      </c>
      <c r="C2">
        <v>1.7</v>
      </c>
    </row>
    <row r="3" spans="1:3">
      <c r="A3" t="s">
        <v>589</v>
      </c>
      <c r="B3">
        <v>45</v>
      </c>
      <c r="C3">
        <v>6.0999999999999979</v>
      </c>
    </row>
    <row r="4" spans="1:3">
      <c r="A4" t="s">
        <v>586</v>
      </c>
      <c r="B4">
        <v>180</v>
      </c>
      <c r="C4" s="60">
        <v>41.989116133258747</v>
      </c>
    </row>
    <row r="5" spans="1:3">
      <c r="A5" t="s">
        <v>716</v>
      </c>
      <c r="B5">
        <v>1000</v>
      </c>
      <c r="C5" s="60">
        <v>1400</v>
      </c>
    </row>
    <row r="6" spans="1:3">
      <c r="A6" t="s">
        <v>717</v>
      </c>
      <c r="B6" s="60">
        <v>756.78378378378375</v>
      </c>
      <c r="C6" s="60">
        <v>1363.3853547764243</v>
      </c>
    </row>
    <row r="7" spans="1:3">
      <c r="A7" t="s">
        <v>718</v>
      </c>
      <c r="B7" s="58">
        <v>1.2700756740871355</v>
      </c>
      <c r="C7" s="58">
        <v>0.42499999999999999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'Psgr Ship Data'!B11</f>
        <v>1.9362141353943107E-4</v>
      </c>
      <c r="C7" s="22">
        <f>$B7</f>
        <v>1.9362141353943107E-4</v>
      </c>
      <c r="D7" s="22">
        <f t="shared" ref="D7:AJ7" si="0">$B7</f>
        <v>1.9362141353943107E-4</v>
      </c>
      <c r="E7" s="22">
        <f t="shared" si="0"/>
        <v>1.9362141353943107E-4</v>
      </c>
      <c r="F7" s="22">
        <f t="shared" si="0"/>
        <v>1.9362141353943107E-4</v>
      </c>
      <c r="G7" s="22">
        <f t="shared" si="0"/>
        <v>1.9362141353943107E-4</v>
      </c>
      <c r="H7" s="22">
        <f t="shared" si="0"/>
        <v>1.9362141353943107E-4</v>
      </c>
      <c r="I7" s="22">
        <f t="shared" si="0"/>
        <v>1.9362141353943107E-4</v>
      </c>
      <c r="J7" s="22">
        <f t="shared" si="0"/>
        <v>1.9362141353943107E-4</v>
      </c>
      <c r="K7" s="22">
        <f t="shared" si="0"/>
        <v>1.9362141353943107E-4</v>
      </c>
      <c r="L7" s="22">
        <f t="shared" si="0"/>
        <v>1.9362141353943107E-4</v>
      </c>
      <c r="M7" s="22">
        <f t="shared" si="0"/>
        <v>1.9362141353943107E-4</v>
      </c>
      <c r="N7" s="22">
        <f t="shared" si="0"/>
        <v>1.9362141353943107E-4</v>
      </c>
      <c r="O7" s="22">
        <f t="shared" si="0"/>
        <v>1.9362141353943107E-4</v>
      </c>
      <c r="P7" s="22">
        <f t="shared" si="0"/>
        <v>1.9362141353943107E-4</v>
      </c>
      <c r="Q7" s="22">
        <f t="shared" si="0"/>
        <v>1.9362141353943107E-4</v>
      </c>
      <c r="R7" s="22">
        <f t="shared" si="0"/>
        <v>1.9362141353943107E-4</v>
      </c>
      <c r="S7" s="22">
        <f t="shared" si="0"/>
        <v>1.9362141353943107E-4</v>
      </c>
      <c r="T7" s="22">
        <f t="shared" si="0"/>
        <v>1.9362141353943107E-4</v>
      </c>
      <c r="U7" s="22">
        <f t="shared" si="0"/>
        <v>1.9362141353943107E-4</v>
      </c>
      <c r="V7" s="22">
        <f t="shared" si="0"/>
        <v>1.9362141353943107E-4</v>
      </c>
      <c r="W7" s="22">
        <f t="shared" si="0"/>
        <v>1.9362141353943107E-4</v>
      </c>
      <c r="X7" s="22">
        <f t="shared" si="0"/>
        <v>1.9362141353943107E-4</v>
      </c>
      <c r="Y7" s="22">
        <f t="shared" si="0"/>
        <v>1.9362141353943107E-4</v>
      </c>
      <c r="Z7" s="22">
        <f t="shared" si="0"/>
        <v>1.9362141353943107E-4</v>
      </c>
      <c r="AA7" s="22">
        <f t="shared" si="0"/>
        <v>1.9362141353943107E-4</v>
      </c>
      <c r="AB7" s="22">
        <f t="shared" si="0"/>
        <v>1.9362141353943107E-4</v>
      </c>
      <c r="AC7" s="22">
        <f t="shared" si="0"/>
        <v>1.9362141353943107E-4</v>
      </c>
      <c r="AD7" s="22">
        <f t="shared" si="0"/>
        <v>1.9362141353943107E-4</v>
      </c>
      <c r="AE7" s="22">
        <f t="shared" si="0"/>
        <v>1.9362141353943107E-4</v>
      </c>
      <c r="AF7" s="22">
        <f t="shared" si="0"/>
        <v>1.9362141353943107E-4</v>
      </c>
      <c r="AG7" s="22">
        <f t="shared" si="0"/>
        <v>1.9362141353943107E-4</v>
      </c>
      <c r="AH7" s="22">
        <f t="shared" si="0"/>
        <v>1.9362141353943107E-4</v>
      </c>
      <c r="AI7" s="22">
        <f t="shared" si="0"/>
        <v>1.9362141353943107E-4</v>
      </c>
      <c r="AJ7" s="22">
        <f t="shared" si="0"/>
        <v>1.9362141353943107E-4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7'!D49/10^3*'U.S. Aircraft Calcs'!B8</f>
        <v>5.3224604033574249E-3</v>
      </c>
      <c r="C7" s="22">
        <f>'AEO 7'!E49/10^3*'U.S. Aircraft Calcs'!C8</f>
        <v>5.4077143049242422E-3</v>
      </c>
      <c r="D7" s="22">
        <f>'AEO 7'!F49/10^3*'U.S. Aircraft Calcs'!D8</f>
        <v>5.4465973072914693E-3</v>
      </c>
      <c r="E7" s="22">
        <f>'AEO 7'!G49/10^3*'U.S. Aircraft Calcs'!E8</f>
        <v>5.4857652478151331E-3</v>
      </c>
      <c r="F7" s="22">
        <f>'AEO 7'!H49/10^3*'U.S. Aircraft Calcs'!F8</f>
        <v>5.5169909965581895E-3</v>
      </c>
      <c r="G7" s="22">
        <f>'AEO 7'!I49/10^3*'U.S. Aircraft Calcs'!G8</f>
        <v>5.5954495032786754E-3</v>
      </c>
      <c r="H7" s="22">
        <f>'AEO 7'!J49/10^3*'U.S. Aircraft Calcs'!H8</f>
        <v>5.6730000317293423E-3</v>
      </c>
      <c r="I7" s="22">
        <f>'AEO 7'!K49/10^3*'U.S. Aircraft Calcs'!I8</f>
        <v>5.749845752322744E-3</v>
      </c>
      <c r="J7" s="22">
        <f>'AEO 7'!L49/10^3*'U.S. Aircraft Calcs'!J8</f>
        <v>5.8268143584821455E-3</v>
      </c>
      <c r="K7" s="22">
        <f>'AEO 7'!M49/10^3*'U.S. Aircraft Calcs'!K8</f>
        <v>5.856341140964073E-3</v>
      </c>
      <c r="L7" s="22">
        <f>'AEO 7'!N49/10^3*'U.S. Aircraft Calcs'!L8</f>
        <v>5.966629253937393E-3</v>
      </c>
      <c r="M7" s="22">
        <f>'AEO 7'!O49/10^3*'U.S. Aircraft Calcs'!M8</f>
        <v>6.0756609596203815E-3</v>
      </c>
      <c r="N7" s="22">
        <f>'AEO 7'!P49/10^3*'U.S. Aircraft Calcs'!N8</f>
        <v>6.1833854197008284E-3</v>
      </c>
      <c r="O7" s="22">
        <f>'AEO 7'!Q49/10^3*'U.S. Aircraft Calcs'!O8</f>
        <v>6.2903276445200537E-3</v>
      </c>
      <c r="P7" s="22">
        <f>'AEO 7'!R49/10^3*'U.S. Aircraft Calcs'!P8</f>
        <v>6.3139597828294793E-3</v>
      </c>
      <c r="Q7" s="22">
        <f>'AEO 7'!S49/10^3*'U.S. Aircraft Calcs'!Q8</f>
        <v>6.3666264062146212E-3</v>
      </c>
      <c r="R7" s="22">
        <f>'AEO 7'!T49/10^3*'U.S. Aircraft Calcs'!R8</f>
        <v>6.4192016957327425E-3</v>
      </c>
      <c r="S7" s="22">
        <f>'AEO 7'!U49/10^3*'U.S. Aircraft Calcs'!S8</f>
        <v>6.470802398197222E-3</v>
      </c>
      <c r="T7" s="22">
        <f>'AEO 7'!V49/10^3*'U.S. Aircraft Calcs'!T8</f>
        <v>6.5256312262473174E-3</v>
      </c>
      <c r="U7" s="22">
        <f>'AEO 7'!W49/10^3*'U.S. Aircraft Calcs'!U8</f>
        <v>6.5533191736422578E-3</v>
      </c>
      <c r="V7" s="22">
        <f>'AEO 7'!X49/10^3*'U.S. Aircraft Calcs'!V8</f>
        <v>6.6175346822383279E-3</v>
      </c>
      <c r="W7" s="22">
        <f>'AEO 7'!Y49/10^3*'U.S. Aircraft Calcs'!W8</f>
        <v>6.6809541800090366E-3</v>
      </c>
      <c r="X7" s="22">
        <f>'AEO 7'!Z49/10^3*'U.S. Aircraft Calcs'!X8</f>
        <v>6.7473636653362975E-3</v>
      </c>
      <c r="Y7" s="22">
        <f>'AEO 7'!AA49/10^3*'U.S. Aircraft Calcs'!Y8</f>
        <v>6.8177885277586414E-3</v>
      </c>
      <c r="Z7" s="22">
        <f>'AEO 7'!AB49/10^3*'U.S. Aircraft Calcs'!Z8</f>
        <v>6.8873554062736818E-3</v>
      </c>
      <c r="AA7" s="22">
        <f>'AEO 7'!AC49/10^3*'U.S. Aircraft Calcs'!AA8</f>
        <v>6.9232569663024868E-3</v>
      </c>
      <c r="AB7" s="22">
        <f>'AEO 7'!AD49/10^3*'U.S. Aircraft Calcs'!AB8</f>
        <v>6.9614702797498474E-3</v>
      </c>
      <c r="AC7" s="22">
        <f>'AEO 7'!AE49/10^3*'U.S. Aircraft Calcs'!AC8</f>
        <v>7.0016463178569945E-3</v>
      </c>
      <c r="AD7" s="22">
        <f>'AEO 7'!AF49/10^3*'U.S. Aircraft Calcs'!AD8</f>
        <v>7.0452932024450913E-3</v>
      </c>
      <c r="AE7" s="22">
        <f>'AEO 7'!AG49/10^3*'U.S. Aircraft Calcs'!AE8</f>
        <v>7.0915886816565795E-3</v>
      </c>
      <c r="AF7" s="22">
        <f>'AEO 7'!AH49/10^3*'U.S. Aircraft Calcs'!AF8</f>
        <v>7.141916217624257E-3</v>
      </c>
      <c r="AG7" s="22">
        <f>'AEO 7'!AI49/10^3*'U.S. Aircraft Calcs'!AG8</f>
        <v>7.1982614600046759E-3</v>
      </c>
      <c r="AH7" s="22">
        <f>'AEO 7'!AJ49/10^3*'U.S. Aircraft Calcs'!AH8</f>
        <v>7.2551413733955416E-3</v>
      </c>
      <c r="AI7" s="22">
        <f>'AEO 7'!AK49/10^3*'U.S. Aircraft Calcs'!AI8</f>
        <v>7.3185423448499541E-3</v>
      </c>
      <c r="AJ7" s="22">
        <f>'AEO 7'!AL49/10^3*'U.S. Aircraft Calcs'!AJ8</f>
        <v>7.3839974420129234E-3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B$4*'Multipliers by Technology'!$F14</f>
        <v>3.9005891360808344E-3</v>
      </c>
      <c r="C2" s="22">
        <f>C$4*'Multipliers by Technology'!$F14</f>
        <v>3.9005891360808344E-3</v>
      </c>
      <c r="D2" s="22">
        <f>D$4*'Multipliers by Technology'!$F14</f>
        <v>3.9005891360808344E-3</v>
      </c>
      <c r="E2" s="22">
        <f>E$4*'Multipliers by Technology'!$F14</f>
        <v>3.9005891360808344E-3</v>
      </c>
      <c r="F2" s="22">
        <f>F$4*'Multipliers by Technology'!$F14</f>
        <v>3.9005891360808344E-3</v>
      </c>
      <c r="G2" s="22">
        <f>G$4*'Multipliers by Technology'!$F14</f>
        <v>3.9005891360808344E-3</v>
      </c>
      <c r="H2" s="22">
        <f>H$4*'Multipliers by Technology'!$F14</f>
        <v>3.9005891360808344E-3</v>
      </c>
      <c r="I2" s="22">
        <f>I$4*'Multipliers by Technology'!$F14</f>
        <v>3.9005891360808344E-3</v>
      </c>
      <c r="J2" s="22">
        <f>J$4*'Multipliers by Technology'!$F14</f>
        <v>3.9005891360808344E-3</v>
      </c>
      <c r="K2" s="22">
        <f>K$4*'Multipliers by Technology'!$F14</f>
        <v>3.9005891360808344E-3</v>
      </c>
      <c r="L2" s="22">
        <f>L$4*'Multipliers by Technology'!$F14</f>
        <v>3.9005891360808344E-3</v>
      </c>
      <c r="M2" s="22">
        <f>M$4*'Multipliers by Technology'!$F14</f>
        <v>3.9005891360808344E-3</v>
      </c>
      <c r="N2" s="22">
        <f>N$4*'Multipliers by Technology'!$F14</f>
        <v>3.9005891360808344E-3</v>
      </c>
      <c r="O2" s="22">
        <f>O$4*'Multipliers by Technology'!$F14</f>
        <v>3.9005891360808344E-3</v>
      </c>
      <c r="P2" s="22">
        <f>P$4*'Multipliers by Technology'!$F14</f>
        <v>3.9005891360808344E-3</v>
      </c>
      <c r="Q2" s="22">
        <f>Q$4*'Multipliers by Technology'!$F14</f>
        <v>3.9005891360808344E-3</v>
      </c>
      <c r="R2" s="22">
        <f>R$4*'Multipliers by Technology'!$F14</f>
        <v>3.9005891360808344E-3</v>
      </c>
      <c r="S2" s="22">
        <f>S$4*'Multipliers by Technology'!$F14</f>
        <v>3.9005891360808344E-3</v>
      </c>
      <c r="T2" s="22">
        <f>T$4*'Multipliers by Technology'!$F14</f>
        <v>3.9005891360808344E-3</v>
      </c>
      <c r="U2" s="22">
        <f>U$4*'Multipliers by Technology'!$F14</f>
        <v>3.9005891360808344E-3</v>
      </c>
      <c r="V2" s="22">
        <f>V$4*'Multipliers by Technology'!$F14</f>
        <v>3.9005891360808344E-3</v>
      </c>
      <c r="W2" s="22">
        <f>W$4*'Multipliers by Technology'!$F14</f>
        <v>3.9005891360808344E-3</v>
      </c>
      <c r="X2" s="22">
        <f>X$4*'Multipliers by Technology'!$F14</f>
        <v>3.9005891360808344E-3</v>
      </c>
      <c r="Y2" s="22">
        <f>Y$4*'Multipliers by Technology'!$F14</f>
        <v>3.9005891360808344E-3</v>
      </c>
      <c r="Z2" s="22">
        <f>Z$4*'Multipliers by Technology'!$F14</f>
        <v>3.9005891360808344E-3</v>
      </c>
      <c r="AA2" s="22">
        <f>AA$4*'Multipliers by Technology'!$F14</f>
        <v>3.9005891360808344E-3</v>
      </c>
      <c r="AB2" s="22">
        <f>AB$4*'Multipliers by Technology'!$F14</f>
        <v>3.9005891360808344E-3</v>
      </c>
      <c r="AC2" s="22">
        <f>AC$4*'Multipliers by Technology'!$F14</f>
        <v>3.9005891360808344E-3</v>
      </c>
      <c r="AD2" s="22">
        <f>AD$4*'Multipliers by Technology'!$F14</f>
        <v>3.9005891360808344E-3</v>
      </c>
      <c r="AE2" s="22">
        <f>AE$4*'Multipliers by Technology'!$F14</f>
        <v>3.9005891360808344E-3</v>
      </c>
      <c r="AF2" s="22">
        <f>AF$4*'Multipliers by Technology'!$F14</f>
        <v>3.9005891360808344E-3</v>
      </c>
      <c r="AG2" s="22">
        <f>AG$4*'Multipliers by Technology'!$F14</f>
        <v>3.9005891360808344E-3</v>
      </c>
      <c r="AH2" s="22">
        <f>AH$4*'Multipliers by Technology'!$F14</f>
        <v>3.9005891360808344E-3</v>
      </c>
      <c r="AI2" s="22">
        <f>AI$4*'Multipliers by Technology'!$F14</f>
        <v>3.9005891360808344E-3</v>
      </c>
      <c r="AJ2" s="22">
        <f>AJ$4*'Multipliers by Technology'!$F14</f>
        <v>3.9005891360808344E-3</v>
      </c>
    </row>
    <row r="3" spans="1:36">
      <c r="A3" t="s">
        <v>141</v>
      </c>
      <c r="B3" s="22">
        <f>B$4*'Multipliers by Technology'!$F15</f>
        <v>1.2249784063724936E-3</v>
      </c>
      <c r="C3" s="22">
        <f>C$4*'Multipliers by Technology'!$F15</f>
        <v>1.2249784063724936E-3</v>
      </c>
      <c r="D3" s="22">
        <f>D$4*'Multipliers by Technology'!$F15</f>
        <v>1.2249784063724936E-3</v>
      </c>
      <c r="E3" s="22">
        <f>E$4*'Multipliers by Technology'!$F15</f>
        <v>1.2249784063724936E-3</v>
      </c>
      <c r="F3" s="22">
        <f>F$4*'Multipliers by Technology'!$F15</f>
        <v>1.2249784063724936E-3</v>
      </c>
      <c r="G3" s="22">
        <f>G$4*'Multipliers by Technology'!$F15</f>
        <v>1.2249784063724936E-3</v>
      </c>
      <c r="H3" s="22">
        <f>H$4*'Multipliers by Technology'!$F15</f>
        <v>1.2249784063724936E-3</v>
      </c>
      <c r="I3" s="22">
        <f>I$4*'Multipliers by Technology'!$F15</f>
        <v>1.2249784063724936E-3</v>
      </c>
      <c r="J3" s="22">
        <f>J$4*'Multipliers by Technology'!$F15</f>
        <v>1.2249784063724936E-3</v>
      </c>
      <c r="K3" s="22">
        <f>K$4*'Multipliers by Technology'!$F15</f>
        <v>1.2249784063724936E-3</v>
      </c>
      <c r="L3" s="22">
        <f>L$4*'Multipliers by Technology'!$F15</f>
        <v>1.2249784063724936E-3</v>
      </c>
      <c r="M3" s="22">
        <f>M$4*'Multipliers by Technology'!$F15</f>
        <v>1.2249784063724936E-3</v>
      </c>
      <c r="N3" s="22">
        <f>N$4*'Multipliers by Technology'!$F15</f>
        <v>1.2249784063724936E-3</v>
      </c>
      <c r="O3" s="22">
        <f>O$4*'Multipliers by Technology'!$F15</f>
        <v>1.2249784063724936E-3</v>
      </c>
      <c r="P3" s="22">
        <f>P$4*'Multipliers by Technology'!$F15</f>
        <v>1.2249784063724936E-3</v>
      </c>
      <c r="Q3" s="22">
        <f>Q$4*'Multipliers by Technology'!$F15</f>
        <v>1.2249784063724936E-3</v>
      </c>
      <c r="R3" s="22">
        <f>R$4*'Multipliers by Technology'!$F15</f>
        <v>1.2249784063724936E-3</v>
      </c>
      <c r="S3" s="22">
        <f>S$4*'Multipliers by Technology'!$F15</f>
        <v>1.2249784063724936E-3</v>
      </c>
      <c r="T3" s="22">
        <f>T$4*'Multipliers by Technology'!$F15</f>
        <v>1.2249784063724936E-3</v>
      </c>
      <c r="U3" s="22">
        <f>U$4*'Multipliers by Technology'!$F15</f>
        <v>1.2249784063724936E-3</v>
      </c>
      <c r="V3" s="22">
        <f>V$4*'Multipliers by Technology'!$F15</f>
        <v>1.2249784063724936E-3</v>
      </c>
      <c r="W3" s="22">
        <f>W$4*'Multipliers by Technology'!$F15</f>
        <v>1.2249784063724936E-3</v>
      </c>
      <c r="X3" s="22">
        <f>X$4*'Multipliers by Technology'!$F15</f>
        <v>1.2249784063724936E-3</v>
      </c>
      <c r="Y3" s="22">
        <f>Y$4*'Multipliers by Technology'!$F15</f>
        <v>1.2249784063724936E-3</v>
      </c>
      <c r="Z3" s="22">
        <f>Z$4*'Multipliers by Technology'!$F15</f>
        <v>1.2249784063724936E-3</v>
      </c>
      <c r="AA3" s="22">
        <f>AA$4*'Multipliers by Technology'!$F15</f>
        <v>1.2249784063724936E-3</v>
      </c>
      <c r="AB3" s="22">
        <f>AB$4*'Multipliers by Technology'!$F15</f>
        <v>1.2249784063724936E-3</v>
      </c>
      <c r="AC3" s="22">
        <f>AC$4*'Multipliers by Technology'!$F15</f>
        <v>1.2249784063724936E-3</v>
      </c>
      <c r="AD3" s="22">
        <f>AD$4*'Multipliers by Technology'!$F15</f>
        <v>1.2249784063724936E-3</v>
      </c>
      <c r="AE3" s="22">
        <f>AE$4*'Multipliers by Technology'!$F15</f>
        <v>1.2249784063724936E-3</v>
      </c>
      <c r="AF3" s="22">
        <f>AF$4*'Multipliers by Technology'!$F15</f>
        <v>1.2249784063724936E-3</v>
      </c>
      <c r="AG3" s="22">
        <f>AG$4*'Multipliers by Technology'!$F15</f>
        <v>1.2249784063724936E-3</v>
      </c>
      <c r="AH3" s="22">
        <f>AH$4*'Multipliers by Technology'!$F15</f>
        <v>1.2249784063724936E-3</v>
      </c>
      <c r="AI3" s="22">
        <f>AI$4*'Multipliers by Technology'!$F15</f>
        <v>1.2249784063724936E-3</v>
      </c>
      <c r="AJ3" s="22">
        <f>AJ$4*'Multipliers by Technology'!$F15</f>
        <v>1.2249784063724936E-3</v>
      </c>
    </row>
    <row r="4" spans="1:36">
      <c r="A4" t="s">
        <v>142</v>
      </c>
      <c r="B4" s="22">
        <f>'India Data'!G55</f>
        <v>1.2249784063724936E-3</v>
      </c>
      <c r="C4" s="22">
        <f>$B4</f>
        <v>1.2249784063724936E-3</v>
      </c>
      <c r="D4" s="22">
        <f t="shared" ref="D4:AJ4" si="0">$B4</f>
        <v>1.2249784063724936E-3</v>
      </c>
      <c r="E4" s="22">
        <f t="shared" si="0"/>
        <v>1.2249784063724936E-3</v>
      </c>
      <c r="F4" s="22">
        <f t="shared" si="0"/>
        <v>1.2249784063724936E-3</v>
      </c>
      <c r="G4" s="22">
        <f t="shared" si="0"/>
        <v>1.2249784063724936E-3</v>
      </c>
      <c r="H4" s="22">
        <f t="shared" si="0"/>
        <v>1.2249784063724936E-3</v>
      </c>
      <c r="I4" s="22">
        <f t="shared" si="0"/>
        <v>1.2249784063724936E-3</v>
      </c>
      <c r="J4" s="22">
        <f t="shared" si="0"/>
        <v>1.2249784063724936E-3</v>
      </c>
      <c r="K4" s="22">
        <f t="shared" si="0"/>
        <v>1.2249784063724936E-3</v>
      </c>
      <c r="L4" s="22">
        <f t="shared" si="0"/>
        <v>1.2249784063724936E-3</v>
      </c>
      <c r="M4" s="22">
        <f t="shared" si="0"/>
        <v>1.2249784063724936E-3</v>
      </c>
      <c r="N4" s="22">
        <f t="shared" si="0"/>
        <v>1.2249784063724936E-3</v>
      </c>
      <c r="O4" s="22">
        <f t="shared" si="0"/>
        <v>1.2249784063724936E-3</v>
      </c>
      <c r="P4" s="22">
        <f t="shared" si="0"/>
        <v>1.2249784063724936E-3</v>
      </c>
      <c r="Q4" s="22">
        <f t="shared" si="0"/>
        <v>1.2249784063724936E-3</v>
      </c>
      <c r="R4" s="22">
        <f t="shared" si="0"/>
        <v>1.2249784063724936E-3</v>
      </c>
      <c r="S4" s="22">
        <f t="shared" si="0"/>
        <v>1.2249784063724936E-3</v>
      </c>
      <c r="T4" s="22">
        <f t="shared" si="0"/>
        <v>1.2249784063724936E-3</v>
      </c>
      <c r="U4" s="22">
        <f t="shared" si="0"/>
        <v>1.2249784063724936E-3</v>
      </c>
      <c r="V4" s="22">
        <f t="shared" si="0"/>
        <v>1.2249784063724936E-3</v>
      </c>
      <c r="W4" s="22">
        <f t="shared" si="0"/>
        <v>1.2249784063724936E-3</v>
      </c>
      <c r="X4" s="22">
        <f t="shared" si="0"/>
        <v>1.2249784063724936E-3</v>
      </c>
      <c r="Y4" s="22">
        <f t="shared" si="0"/>
        <v>1.2249784063724936E-3</v>
      </c>
      <c r="Z4" s="22">
        <f t="shared" si="0"/>
        <v>1.2249784063724936E-3</v>
      </c>
      <c r="AA4" s="22">
        <f t="shared" si="0"/>
        <v>1.2249784063724936E-3</v>
      </c>
      <c r="AB4" s="22">
        <f t="shared" si="0"/>
        <v>1.2249784063724936E-3</v>
      </c>
      <c r="AC4" s="22">
        <f t="shared" si="0"/>
        <v>1.2249784063724936E-3</v>
      </c>
      <c r="AD4" s="22">
        <f t="shared" si="0"/>
        <v>1.2249784063724936E-3</v>
      </c>
      <c r="AE4" s="22">
        <f t="shared" si="0"/>
        <v>1.2249784063724936E-3</v>
      </c>
      <c r="AF4" s="22">
        <f t="shared" si="0"/>
        <v>1.2249784063724936E-3</v>
      </c>
      <c r="AG4" s="22">
        <f t="shared" si="0"/>
        <v>1.2249784063724936E-3</v>
      </c>
      <c r="AH4" s="22">
        <f t="shared" si="0"/>
        <v>1.2249784063724936E-3</v>
      </c>
      <c r="AI4" s="22">
        <f t="shared" si="0"/>
        <v>1.2249784063724936E-3</v>
      </c>
      <c r="AJ4" s="22">
        <f t="shared" si="0"/>
        <v>1.2249784063724936E-3</v>
      </c>
    </row>
    <row r="5" spans="1:36">
      <c r="A5" t="s">
        <v>143</v>
      </c>
      <c r="B5" s="22">
        <f>B$4*'Multipliers by Technology'!$F17</f>
        <v>1.2249784063724936E-3</v>
      </c>
      <c r="C5" s="22">
        <f>C$4*'Multipliers by Technology'!$F17</f>
        <v>1.2249784063724936E-3</v>
      </c>
      <c r="D5" s="22">
        <f>D$4*'Multipliers by Technology'!$F17</f>
        <v>1.2249784063724936E-3</v>
      </c>
      <c r="E5" s="22">
        <f>E$4*'Multipliers by Technology'!$F17</f>
        <v>1.2249784063724936E-3</v>
      </c>
      <c r="F5" s="22">
        <f>F$4*'Multipliers by Technology'!$F17</f>
        <v>1.2249784063724936E-3</v>
      </c>
      <c r="G5" s="22">
        <f>G$4*'Multipliers by Technology'!$F17</f>
        <v>1.2249784063724936E-3</v>
      </c>
      <c r="H5" s="22">
        <f>H$4*'Multipliers by Technology'!$F17</f>
        <v>1.2249784063724936E-3</v>
      </c>
      <c r="I5" s="22">
        <f>I$4*'Multipliers by Technology'!$F17</f>
        <v>1.2249784063724936E-3</v>
      </c>
      <c r="J5" s="22">
        <f>J$4*'Multipliers by Technology'!$F17</f>
        <v>1.2249784063724936E-3</v>
      </c>
      <c r="K5" s="22">
        <f>K$4*'Multipliers by Technology'!$F17</f>
        <v>1.2249784063724936E-3</v>
      </c>
      <c r="L5" s="22">
        <f>L$4*'Multipliers by Technology'!$F17</f>
        <v>1.2249784063724936E-3</v>
      </c>
      <c r="M5" s="22">
        <f>M$4*'Multipliers by Technology'!$F17</f>
        <v>1.2249784063724936E-3</v>
      </c>
      <c r="N5" s="22">
        <f>N$4*'Multipliers by Technology'!$F17</f>
        <v>1.2249784063724936E-3</v>
      </c>
      <c r="O5" s="22">
        <f>O$4*'Multipliers by Technology'!$F17</f>
        <v>1.2249784063724936E-3</v>
      </c>
      <c r="P5" s="22">
        <f>P$4*'Multipliers by Technology'!$F17</f>
        <v>1.2249784063724936E-3</v>
      </c>
      <c r="Q5" s="22">
        <f>Q$4*'Multipliers by Technology'!$F17</f>
        <v>1.2249784063724936E-3</v>
      </c>
      <c r="R5" s="22">
        <f>R$4*'Multipliers by Technology'!$F17</f>
        <v>1.2249784063724936E-3</v>
      </c>
      <c r="S5" s="22">
        <f>S$4*'Multipliers by Technology'!$F17</f>
        <v>1.2249784063724936E-3</v>
      </c>
      <c r="T5" s="22">
        <f>T$4*'Multipliers by Technology'!$F17</f>
        <v>1.2249784063724936E-3</v>
      </c>
      <c r="U5" s="22">
        <f>U$4*'Multipliers by Technology'!$F17</f>
        <v>1.2249784063724936E-3</v>
      </c>
      <c r="V5" s="22">
        <f>V$4*'Multipliers by Technology'!$F17</f>
        <v>1.2249784063724936E-3</v>
      </c>
      <c r="W5" s="22">
        <f>W$4*'Multipliers by Technology'!$F17</f>
        <v>1.2249784063724936E-3</v>
      </c>
      <c r="X5" s="22">
        <f>X$4*'Multipliers by Technology'!$F17</f>
        <v>1.2249784063724936E-3</v>
      </c>
      <c r="Y5" s="22">
        <f>Y$4*'Multipliers by Technology'!$F17</f>
        <v>1.2249784063724936E-3</v>
      </c>
      <c r="Z5" s="22">
        <f>Z$4*'Multipliers by Technology'!$F17</f>
        <v>1.2249784063724936E-3</v>
      </c>
      <c r="AA5" s="22">
        <f>AA$4*'Multipliers by Technology'!$F17</f>
        <v>1.2249784063724936E-3</v>
      </c>
      <c r="AB5" s="22">
        <f>AB$4*'Multipliers by Technology'!$F17</f>
        <v>1.2249784063724936E-3</v>
      </c>
      <c r="AC5" s="22">
        <f>AC$4*'Multipliers by Technology'!$F17</f>
        <v>1.2249784063724936E-3</v>
      </c>
      <c r="AD5" s="22">
        <f>AD$4*'Multipliers by Technology'!$F17</f>
        <v>1.2249784063724936E-3</v>
      </c>
      <c r="AE5" s="22">
        <f>AE$4*'Multipliers by Technology'!$F17</f>
        <v>1.2249784063724936E-3</v>
      </c>
      <c r="AF5" s="22">
        <f>AF$4*'Multipliers by Technology'!$F17</f>
        <v>1.2249784063724936E-3</v>
      </c>
      <c r="AG5" s="22">
        <f>AG$4*'Multipliers by Technology'!$F17</f>
        <v>1.2249784063724936E-3</v>
      </c>
      <c r="AH5" s="22">
        <f>AH$4*'Multipliers by Technology'!$F17</f>
        <v>1.2249784063724936E-3</v>
      </c>
      <c r="AI5" s="22">
        <f>AI$4*'Multipliers by Technology'!$F17</f>
        <v>1.2249784063724936E-3</v>
      </c>
      <c r="AJ5" s="22">
        <f>AJ$4*'Multipliers by Technology'!$F17</f>
        <v>1.2249784063724936E-3</v>
      </c>
    </row>
    <row r="6" spans="1:36">
      <c r="A6" t="s">
        <v>144</v>
      </c>
      <c r="B6" s="22">
        <f>B$4*'Multipliers by Technology'!$F18</f>
        <v>1.9671186087733472E-3</v>
      </c>
      <c r="C6" s="22">
        <f>C$4*'Multipliers by Technology'!$F18</f>
        <v>1.9671186087733472E-3</v>
      </c>
      <c r="D6" s="22">
        <f>D$4*'Multipliers by Technology'!$F18</f>
        <v>1.9671186087733472E-3</v>
      </c>
      <c r="E6" s="22">
        <f>E$4*'Multipliers by Technology'!$F18</f>
        <v>1.9671186087733472E-3</v>
      </c>
      <c r="F6" s="22">
        <f>F$4*'Multipliers by Technology'!$F18</f>
        <v>1.9671186087733472E-3</v>
      </c>
      <c r="G6" s="22">
        <f>G$4*'Multipliers by Technology'!$F18</f>
        <v>1.9671186087733472E-3</v>
      </c>
      <c r="H6" s="22">
        <f>H$4*'Multipliers by Technology'!$F18</f>
        <v>1.9671186087733472E-3</v>
      </c>
      <c r="I6" s="22">
        <f>I$4*'Multipliers by Technology'!$F18</f>
        <v>1.9671186087733472E-3</v>
      </c>
      <c r="J6" s="22">
        <f>J$4*'Multipliers by Technology'!$F18</f>
        <v>1.9671186087733472E-3</v>
      </c>
      <c r="K6" s="22">
        <f>K$4*'Multipliers by Technology'!$F18</f>
        <v>1.9671186087733472E-3</v>
      </c>
      <c r="L6" s="22">
        <f>L$4*'Multipliers by Technology'!$F18</f>
        <v>1.9671186087733472E-3</v>
      </c>
      <c r="M6" s="22">
        <f>M$4*'Multipliers by Technology'!$F18</f>
        <v>1.9671186087733472E-3</v>
      </c>
      <c r="N6" s="22">
        <f>N$4*'Multipliers by Technology'!$F18</f>
        <v>1.9671186087733472E-3</v>
      </c>
      <c r="O6" s="22">
        <f>O$4*'Multipliers by Technology'!$F18</f>
        <v>1.9671186087733472E-3</v>
      </c>
      <c r="P6" s="22">
        <f>P$4*'Multipliers by Technology'!$F18</f>
        <v>1.9671186087733472E-3</v>
      </c>
      <c r="Q6" s="22">
        <f>Q$4*'Multipliers by Technology'!$F18</f>
        <v>1.9671186087733472E-3</v>
      </c>
      <c r="R6" s="22">
        <f>R$4*'Multipliers by Technology'!$F18</f>
        <v>1.9671186087733472E-3</v>
      </c>
      <c r="S6" s="22">
        <f>S$4*'Multipliers by Technology'!$F18</f>
        <v>1.9671186087733472E-3</v>
      </c>
      <c r="T6" s="22">
        <f>T$4*'Multipliers by Technology'!$F18</f>
        <v>1.9671186087733472E-3</v>
      </c>
      <c r="U6" s="22">
        <f>U$4*'Multipliers by Technology'!$F18</f>
        <v>1.9671186087733472E-3</v>
      </c>
      <c r="V6" s="22">
        <f>V$4*'Multipliers by Technology'!$F18</f>
        <v>1.9671186087733472E-3</v>
      </c>
      <c r="W6" s="22">
        <f>W$4*'Multipliers by Technology'!$F18</f>
        <v>1.9671186087733472E-3</v>
      </c>
      <c r="X6" s="22">
        <f>X$4*'Multipliers by Technology'!$F18</f>
        <v>1.9671186087733472E-3</v>
      </c>
      <c r="Y6" s="22">
        <f>Y$4*'Multipliers by Technology'!$F18</f>
        <v>1.9671186087733472E-3</v>
      </c>
      <c r="Z6" s="22">
        <f>Z$4*'Multipliers by Technology'!$F18</f>
        <v>1.9671186087733472E-3</v>
      </c>
      <c r="AA6" s="22">
        <f>AA$4*'Multipliers by Technology'!$F18</f>
        <v>1.9671186087733472E-3</v>
      </c>
      <c r="AB6" s="22">
        <f>AB$4*'Multipliers by Technology'!$F18</f>
        <v>1.9671186087733472E-3</v>
      </c>
      <c r="AC6" s="22">
        <f>AC$4*'Multipliers by Technology'!$F18</f>
        <v>1.9671186087733472E-3</v>
      </c>
      <c r="AD6" s="22">
        <f>AD$4*'Multipliers by Technology'!$F18</f>
        <v>1.9671186087733472E-3</v>
      </c>
      <c r="AE6" s="22">
        <f>AE$4*'Multipliers by Technology'!$F18</f>
        <v>1.9671186087733472E-3</v>
      </c>
      <c r="AF6" s="22">
        <f>AF$4*'Multipliers by Technology'!$F18</f>
        <v>1.9671186087733472E-3</v>
      </c>
      <c r="AG6" s="22">
        <f>AG$4*'Multipliers by Technology'!$F18</f>
        <v>1.9671186087733472E-3</v>
      </c>
      <c r="AH6" s="22">
        <f>AH$4*'Multipliers by Technology'!$F18</f>
        <v>1.9671186087733472E-3</v>
      </c>
      <c r="AI6" s="22">
        <f>AI$4*'Multipliers by Technology'!$F18</f>
        <v>1.9671186087733472E-3</v>
      </c>
      <c r="AJ6" s="22">
        <f>AJ$4*'Multipliers by Technology'!$F18</f>
        <v>1.9671186087733472E-3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55"/>
    </row>
    <row r="14" spans="1:36">
      <c r="B14"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5"/>
  <cols>
    <col min="1" max="1" width="31.28515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B$4*'Multipliers by Technology'!$G14</f>
        <v>9.1373127608543206E-4</v>
      </c>
      <c r="C2" s="22">
        <f>C$4*'Multipliers by Technology'!$G14</f>
        <v>9.1373127608543206E-4</v>
      </c>
      <c r="D2" s="22">
        <f>D$4*'Multipliers by Technology'!$G14</f>
        <v>9.1373127608543206E-4</v>
      </c>
      <c r="E2" s="22">
        <f>E$4*'Multipliers by Technology'!$G14</f>
        <v>9.1373127608543206E-4</v>
      </c>
      <c r="F2" s="22">
        <f>F$4*'Multipliers by Technology'!$G14</f>
        <v>9.1373127608543206E-4</v>
      </c>
      <c r="G2" s="22">
        <f>G$4*'Multipliers by Technology'!$G14</f>
        <v>9.1373127608543206E-4</v>
      </c>
      <c r="H2" s="22">
        <f>H$4*'Multipliers by Technology'!$G14</f>
        <v>9.1373127608543206E-4</v>
      </c>
      <c r="I2" s="22">
        <f>I$4*'Multipliers by Technology'!$G14</f>
        <v>9.1373127608543206E-4</v>
      </c>
      <c r="J2" s="22">
        <f>J$4*'Multipliers by Technology'!$G14</f>
        <v>9.1373127608543206E-4</v>
      </c>
      <c r="K2" s="22">
        <f>K$4*'Multipliers by Technology'!$G14</f>
        <v>9.1373127608543206E-4</v>
      </c>
      <c r="L2" s="22">
        <f>L$4*'Multipliers by Technology'!$G14</f>
        <v>9.1373127608543206E-4</v>
      </c>
      <c r="M2" s="22">
        <f>M$4*'Multipliers by Technology'!$G14</f>
        <v>9.1373127608543206E-4</v>
      </c>
      <c r="N2" s="22">
        <f>N$4*'Multipliers by Technology'!$G14</f>
        <v>9.1373127608543206E-4</v>
      </c>
      <c r="O2" s="22">
        <f>O$4*'Multipliers by Technology'!$G14</f>
        <v>9.1373127608543206E-4</v>
      </c>
      <c r="P2" s="22">
        <f>P$4*'Multipliers by Technology'!$G14</f>
        <v>9.1373127608543206E-4</v>
      </c>
      <c r="Q2" s="22">
        <f>Q$4*'Multipliers by Technology'!$G14</f>
        <v>9.1373127608543206E-4</v>
      </c>
      <c r="R2" s="22">
        <f>R$4*'Multipliers by Technology'!$G14</f>
        <v>9.1373127608543206E-4</v>
      </c>
      <c r="S2" s="22">
        <f>S$4*'Multipliers by Technology'!$G14</f>
        <v>9.1373127608543206E-4</v>
      </c>
      <c r="T2" s="22">
        <f>T$4*'Multipliers by Technology'!$G14</f>
        <v>9.1373127608543206E-4</v>
      </c>
      <c r="U2" s="22">
        <f>U$4*'Multipliers by Technology'!$G14</f>
        <v>9.1373127608543206E-4</v>
      </c>
      <c r="V2" s="22">
        <f>V$4*'Multipliers by Technology'!$G14</f>
        <v>9.1373127608543206E-4</v>
      </c>
      <c r="W2" s="22">
        <f>W$4*'Multipliers by Technology'!$G14</f>
        <v>9.1373127608543206E-4</v>
      </c>
      <c r="X2" s="22">
        <f>X$4*'Multipliers by Technology'!$G14</f>
        <v>9.1373127608543206E-4</v>
      </c>
      <c r="Y2" s="22">
        <f>Y$4*'Multipliers by Technology'!$G14</f>
        <v>9.1373127608543206E-4</v>
      </c>
      <c r="Z2" s="22">
        <f>Z$4*'Multipliers by Technology'!$G14</f>
        <v>9.1373127608543206E-4</v>
      </c>
      <c r="AA2" s="22">
        <f>AA$4*'Multipliers by Technology'!$G14</f>
        <v>9.1373127608543206E-4</v>
      </c>
      <c r="AB2" s="22">
        <f>AB$4*'Multipliers by Technology'!$G14</f>
        <v>9.1373127608543206E-4</v>
      </c>
      <c r="AC2" s="22">
        <f>AC$4*'Multipliers by Technology'!$G14</f>
        <v>9.1373127608543206E-4</v>
      </c>
      <c r="AD2" s="22">
        <f>AD$4*'Multipliers by Technology'!$G14</f>
        <v>9.1373127608543206E-4</v>
      </c>
      <c r="AE2" s="22">
        <f>AE$4*'Multipliers by Technology'!$G14</f>
        <v>9.1373127608543206E-4</v>
      </c>
      <c r="AF2" s="22">
        <f>AF$4*'Multipliers by Technology'!$G14</f>
        <v>9.1373127608543206E-4</v>
      </c>
      <c r="AG2" s="22">
        <f>AG$4*'Multipliers by Technology'!$G14</f>
        <v>9.1373127608543206E-4</v>
      </c>
      <c r="AH2" s="22">
        <f>AH$4*'Multipliers by Technology'!$G14</f>
        <v>9.1373127608543206E-4</v>
      </c>
      <c r="AI2" s="22">
        <f>AI$4*'Multipliers by Technology'!$G14</f>
        <v>9.1373127608543206E-4</v>
      </c>
      <c r="AJ2" s="22">
        <f>AJ$4*'Multipliers by Technology'!$G14</f>
        <v>9.1373127608543206E-4</v>
      </c>
    </row>
    <row r="3" spans="1:36">
      <c r="A3" t="s">
        <v>141</v>
      </c>
      <c r="B3" s="22">
        <f>B$4*'Multipliers by Technology'!$G15</f>
        <v>2.8695692967972252E-4</v>
      </c>
      <c r="C3" s="22">
        <f>C$4*'Multipliers by Technology'!$G15</f>
        <v>2.8695692967972252E-4</v>
      </c>
      <c r="D3" s="22">
        <f>D$4*'Multipliers by Technology'!$G15</f>
        <v>2.8695692967972252E-4</v>
      </c>
      <c r="E3" s="22">
        <f>E$4*'Multipliers by Technology'!$G15</f>
        <v>2.8695692967972252E-4</v>
      </c>
      <c r="F3" s="22">
        <f>F$4*'Multipliers by Technology'!$G15</f>
        <v>2.8695692967972252E-4</v>
      </c>
      <c r="G3" s="22">
        <f>G$4*'Multipliers by Technology'!$G15</f>
        <v>2.8695692967972252E-4</v>
      </c>
      <c r="H3" s="22">
        <f>H$4*'Multipliers by Technology'!$G15</f>
        <v>2.8695692967972252E-4</v>
      </c>
      <c r="I3" s="22">
        <f>I$4*'Multipliers by Technology'!$G15</f>
        <v>2.8695692967972252E-4</v>
      </c>
      <c r="J3" s="22">
        <f>J$4*'Multipliers by Technology'!$G15</f>
        <v>2.8695692967972252E-4</v>
      </c>
      <c r="K3" s="22">
        <f>K$4*'Multipliers by Technology'!$G15</f>
        <v>2.8695692967972252E-4</v>
      </c>
      <c r="L3" s="22">
        <f>L$4*'Multipliers by Technology'!$G15</f>
        <v>2.8695692967972252E-4</v>
      </c>
      <c r="M3" s="22">
        <f>M$4*'Multipliers by Technology'!$G15</f>
        <v>2.8695692967972252E-4</v>
      </c>
      <c r="N3" s="22">
        <f>N$4*'Multipliers by Technology'!$G15</f>
        <v>2.8695692967972252E-4</v>
      </c>
      <c r="O3" s="22">
        <f>O$4*'Multipliers by Technology'!$G15</f>
        <v>2.8695692967972252E-4</v>
      </c>
      <c r="P3" s="22">
        <f>P$4*'Multipliers by Technology'!$G15</f>
        <v>2.8695692967972252E-4</v>
      </c>
      <c r="Q3" s="22">
        <f>Q$4*'Multipliers by Technology'!$G15</f>
        <v>2.8695692967972252E-4</v>
      </c>
      <c r="R3" s="22">
        <f>R$4*'Multipliers by Technology'!$G15</f>
        <v>2.8695692967972252E-4</v>
      </c>
      <c r="S3" s="22">
        <f>S$4*'Multipliers by Technology'!$G15</f>
        <v>2.8695692967972252E-4</v>
      </c>
      <c r="T3" s="22">
        <f>T$4*'Multipliers by Technology'!$G15</f>
        <v>2.8695692967972252E-4</v>
      </c>
      <c r="U3" s="22">
        <f>U$4*'Multipliers by Technology'!$G15</f>
        <v>2.8695692967972252E-4</v>
      </c>
      <c r="V3" s="22">
        <f>V$4*'Multipliers by Technology'!$G15</f>
        <v>2.8695692967972252E-4</v>
      </c>
      <c r="W3" s="22">
        <f>W$4*'Multipliers by Technology'!$G15</f>
        <v>2.8695692967972252E-4</v>
      </c>
      <c r="X3" s="22">
        <f>X$4*'Multipliers by Technology'!$G15</f>
        <v>2.8695692967972252E-4</v>
      </c>
      <c r="Y3" s="22">
        <f>Y$4*'Multipliers by Technology'!$G15</f>
        <v>2.8695692967972252E-4</v>
      </c>
      <c r="Z3" s="22">
        <f>Z$4*'Multipliers by Technology'!$G15</f>
        <v>2.8695692967972252E-4</v>
      </c>
      <c r="AA3" s="22">
        <f>AA$4*'Multipliers by Technology'!$G15</f>
        <v>2.8695692967972252E-4</v>
      </c>
      <c r="AB3" s="22">
        <f>AB$4*'Multipliers by Technology'!$G15</f>
        <v>2.8695692967972252E-4</v>
      </c>
      <c r="AC3" s="22">
        <f>AC$4*'Multipliers by Technology'!$G15</f>
        <v>2.8695692967972252E-4</v>
      </c>
      <c r="AD3" s="22">
        <f>AD$4*'Multipliers by Technology'!$G15</f>
        <v>2.8695692967972252E-4</v>
      </c>
      <c r="AE3" s="22">
        <f>AE$4*'Multipliers by Technology'!$G15</f>
        <v>2.8695692967972252E-4</v>
      </c>
      <c r="AF3" s="22">
        <f>AF$4*'Multipliers by Technology'!$G15</f>
        <v>2.8695692967972252E-4</v>
      </c>
      <c r="AG3" s="22">
        <f>AG$4*'Multipliers by Technology'!$G15</f>
        <v>2.8695692967972252E-4</v>
      </c>
      <c r="AH3" s="22">
        <f>AH$4*'Multipliers by Technology'!$G15</f>
        <v>2.8695692967972252E-4</v>
      </c>
      <c r="AI3" s="22">
        <f>AI$4*'Multipliers by Technology'!$G15</f>
        <v>2.8695692967972252E-4</v>
      </c>
      <c r="AJ3" s="22">
        <f>AJ$4*'Multipliers by Technology'!$G15</f>
        <v>2.8695692967972252E-4</v>
      </c>
    </row>
    <row r="4" spans="1:36">
      <c r="A4" t="s">
        <v>142</v>
      </c>
      <c r="B4" s="22">
        <f>'India Data'!G62</f>
        <v>2.8695692967972252E-4</v>
      </c>
      <c r="C4" s="22">
        <f>$B4</f>
        <v>2.8695692967972252E-4</v>
      </c>
      <c r="D4" s="22">
        <f t="shared" ref="D4:AJ4" si="0">$B4</f>
        <v>2.8695692967972252E-4</v>
      </c>
      <c r="E4" s="22">
        <f t="shared" si="0"/>
        <v>2.8695692967972252E-4</v>
      </c>
      <c r="F4" s="22">
        <f t="shared" si="0"/>
        <v>2.8695692967972252E-4</v>
      </c>
      <c r="G4" s="22">
        <f t="shared" si="0"/>
        <v>2.8695692967972252E-4</v>
      </c>
      <c r="H4" s="22">
        <f t="shared" si="0"/>
        <v>2.8695692967972252E-4</v>
      </c>
      <c r="I4" s="22">
        <f t="shared" si="0"/>
        <v>2.8695692967972252E-4</v>
      </c>
      <c r="J4" s="22">
        <f t="shared" si="0"/>
        <v>2.8695692967972252E-4</v>
      </c>
      <c r="K4" s="22">
        <f t="shared" si="0"/>
        <v>2.8695692967972252E-4</v>
      </c>
      <c r="L4" s="22">
        <f t="shared" si="0"/>
        <v>2.8695692967972252E-4</v>
      </c>
      <c r="M4" s="22">
        <f t="shared" si="0"/>
        <v>2.8695692967972252E-4</v>
      </c>
      <c r="N4" s="22">
        <f t="shared" si="0"/>
        <v>2.8695692967972252E-4</v>
      </c>
      <c r="O4" s="22">
        <f t="shared" si="0"/>
        <v>2.8695692967972252E-4</v>
      </c>
      <c r="P4" s="22">
        <f t="shared" si="0"/>
        <v>2.8695692967972252E-4</v>
      </c>
      <c r="Q4" s="22">
        <f t="shared" si="0"/>
        <v>2.8695692967972252E-4</v>
      </c>
      <c r="R4" s="22">
        <f t="shared" si="0"/>
        <v>2.8695692967972252E-4</v>
      </c>
      <c r="S4" s="22">
        <f t="shared" si="0"/>
        <v>2.8695692967972252E-4</v>
      </c>
      <c r="T4" s="22">
        <f t="shared" si="0"/>
        <v>2.8695692967972252E-4</v>
      </c>
      <c r="U4" s="22">
        <f t="shared" si="0"/>
        <v>2.8695692967972252E-4</v>
      </c>
      <c r="V4" s="22">
        <f t="shared" si="0"/>
        <v>2.8695692967972252E-4</v>
      </c>
      <c r="W4" s="22">
        <f t="shared" si="0"/>
        <v>2.8695692967972252E-4</v>
      </c>
      <c r="X4" s="22">
        <f t="shared" si="0"/>
        <v>2.8695692967972252E-4</v>
      </c>
      <c r="Y4" s="22">
        <f t="shared" si="0"/>
        <v>2.8695692967972252E-4</v>
      </c>
      <c r="Z4" s="22">
        <f t="shared" si="0"/>
        <v>2.8695692967972252E-4</v>
      </c>
      <c r="AA4" s="22">
        <f t="shared" si="0"/>
        <v>2.8695692967972252E-4</v>
      </c>
      <c r="AB4" s="22">
        <f t="shared" si="0"/>
        <v>2.8695692967972252E-4</v>
      </c>
      <c r="AC4" s="22">
        <f t="shared" si="0"/>
        <v>2.8695692967972252E-4</v>
      </c>
      <c r="AD4" s="22">
        <f t="shared" si="0"/>
        <v>2.8695692967972252E-4</v>
      </c>
      <c r="AE4" s="22">
        <f t="shared" si="0"/>
        <v>2.8695692967972252E-4</v>
      </c>
      <c r="AF4" s="22">
        <f t="shared" si="0"/>
        <v>2.8695692967972252E-4</v>
      </c>
      <c r="AG4" s="22">
        <f t="shared" si="0"/>
        <v>2.8695692967972252E-4</v>
      </c>
      <c r="AH4" s="22">
        <f t="shared" si="0"/>
        <v>2.8695692967972252E-4</v>
      </c>
      <c r="AI4" s="22">
        <f t="shared" si="0"/>
        <v>2.8695692967972252E-4</v>
      </c>
      <c r="AJ4" s="22">
        <f t="shared" si="0"/>
        <v>2.8695692967972252E-4</v>
      </c>
    </row>
    <row r="5" spans="1:36">
      <c r="A5" t="s">
        <v>143</v>
      </c>
      <c r="B5" s="22">
        <f>B$4*'Multipliers by Technology'!$G17</f>
        <v>2.8695692967972252E-4</v>
      </c>
      <c r="C5" s="22">
        <f>C$4*'Multipliers by Technology'!$G17</f>
        <v>2.8695692967972252E-4</v>
      </c>
      <c r="D5" s="22">
        <f>D$4*'Multipliers by Technology'!$G17</f>
        <v>2.8695692967972252E-4</v>
      </c>
      <c r="E5" s="22">
        <f>E$4*'Multipliers by Technology'!$G17</f>
        <v>2.8695692967972252E-4</v>
      </c>
      <c r="F5" s="22">
        <f>F$4*'Multipliers by Technology'!$G17</f>
        <v>2.8695692967972252E-4</v>
      </c>
      <c r="G5" s="22">
        <f>G$4*'Multipliers by Technology'!$G17</f>
        <v>2.8695692967972252E-4</v>
      </c>
      <c r="H5" s="22">
        <f>H$4*'Multipliers by Technology'!$G17</f>
        <v>2.8695692967972252E-4</v>
      </c>
      <c r="I5" s="22">
        <f>I$4*'Multipliers by Technology'!$G17</f>
        <v>2.8695692967972252E-4</v>
      </c>
      <c r="J5" s="22">
        <f>J$4*'Multipliers by Technology'!$G17</f>
        <v>2.8695692967972252E-4</v>
      </c>
      <c r="K5" s="22">
        <f>K$4*'Multipliers by Technology'!$G17</f>
        <v>2.8695692967972252E-4</v>
      </c>
      <c r="L5" s="22">
        <f>L$4*'Multipliers by Technology'!$G17</f>
        <v>2.8695692967972252E-4</v>
      </c>
      <c r="M5" s="22">
        <f>M$4*'Multipliers by Technology'!$G17</f>
        <v>2.8695692967972252E-4</v>
      </c>
      <c r="N5" s="22">
        <f>N$4*'Multipliers by Technology'!$G17</f>
        <v>2.8695692967972252E-4</v>
      </c>
      <c r="O5" s="22">
        <f>O$4*'Multipliers by Technology'!$G17</f>
        <v>2.8695692967972252E-4</v>
      </c>
      <c r="P5" s="22">
        <f>P$4*'Multipliers by Technology'!$G17</f>
        <v>2.8695692967972252E-4</v>
      </c>
      <c r="Q5" s="22">
        <f>Q$4*'Multipliers by Technology'!$G17</f>
        <v>2.8695692967972252E-4</v>
      </c>
      <c r="R5" s="22">
        <f>R$4*'Multipliers by Technology'!$G17</f>
        <v>2.8695692967972252E-4</v>
      </c>
      <c r="S5" s="22">
        <f>S$4*'Multipliers by Technology'!$G17</f>
        <v>2.8695692967972252E-4</v>
      </c>
      <c r="T5" s="22">
        <f>T$4*'Multipliers by Technology'!$G17</f>
        <v>2.8695692967972252E-4</v>
      </c>
      <c r="U5" s="22">
        <f>U$4*'Multipliers by Technology'!$G17</f>
        <v>2.8695692967972252E-4</v>
      </c>
      <c r="V5" s="22">
        <f>V$4*'Multipliers by Technology'!$G17</f>
        <v>2.8695692967972252E-4</v>
      </c>
      <c r="W5" s="22">
        <f>W$4*'Multipliers by Technology'!$G17</f>
        <v>2.8695692967972252E-4</v>
      </c>
      <c r="X5" s="22">
        <f>X$4*'Multipliers by Technology'!$G17</f>
        <v>2.8695692967972252E-4</v>
      </c>
      <c r="Y5" s="22">
        <f>Y$4*'Multipliers by Technology'!$G17</f>
        <v>2.8695692967972252E-4</v>
      </c>
      <c r="Z5" s="22">
        <f>Z$4*'Multipliers by Technology'!$G17</f>
        <v>2.8695692967972252E-4</v>
      </c>
      <c r="AA5" s="22">
        <f>AA$4*'Multipliers by Technology'!$G17</f>
        <v>2.8695692967972252E-4</v>
      </c>
      <c r="AB5" s="22">
        <f>AB$4*'Multipliers by Technology'!$G17</f>
        <v>2.8695692967972252E-4</v>
      </c>
      <c r="AC5" s="22">
        <f>AC$4*'Multipliers by Technology'!$G17</f>
        <v>2.8695692967972252E-4</v>
      </c>
      <c r="AD5" s="22">
        <f>AD$4*'Multipliers by Technology'!$G17</f>
        <v>2.8695692967972252E-4</v>
      </c>
      <c r="AE5" s="22">
        <f>AE$4*'Multipliers by Technology'!$G17</f>
        <v>2.8695692967972252E-4</v>
      </c>
      <c r="AF5" s="22">
        <f>AF$4*'Multipliers by Technology'!$G17</f>
        <v>2.8695692967972252E-4</v>
      </c>
      <c r="AG5" s="22">
        <f>AG$4*'Multipliers by Technology'!$G17</f>
        <v>2.8695692967972252E-4</v>
      </c>
      <c r="AH5" s="22">
        <f>AH$4*'Multipliers by Technology'!$G17</f>
        <v>2.8695692967972252E-4</v>
      </c>
      <c r="AI5" s="22">
        <f>AI$4*'Multipliers by Technology'!$G17</f>
        <v>2.8695692967972252E-4</v>
      </c>
      <c r="AJ5" s="22">
        <f>AJ$4*'Multipliers by Technology'!$G17</f>
        <v>2.8695692967972252E-4</v>
      </c>
    </row>
    <row r="6" spans="1:36">
      <c r="A6" t="s">
        <v>144</v>
      </c>
      <c r="B6" s="22">
        <f>B$4*'Multipliers by Technology'!$G18</f>
        <v>4.6080674839079526E-4</v>
      </c>
      <c r="C6" s="22">
        <f>C$4*'Multipliers by Technology'!$G18</f>
        <v>4.6080674839079526E-4</v>
      </c>
      <c r="D6" s="22">
        <f>D$4*'Multipliers by Technology'!$G18</f>
        <v>4.6080674839079526E-4</v>
      </c>
      <c r="E6" s="22">
        <f>E$4*'Multipliers by Technology'!$G18</f>
        <v>4.6080674839079526E-4</v>
      </c>
      <c r="F6" s="22">
        <f>F$4*'Multipliers by Technology'!$G18</f>
        <v>4.6080674839079526E-4</v>
      </c>
      <c r="G6" s="22">
        <f>G$4*'Multipliers by Technology'!$G18</f>
        <v>4.6080674839079526E-4</v>
      </c>
      <c r="H6" s="22">
        <f>H$4*'Multipliers by Technology'!$G18</f>
        <v>4.6080674839079526E-4</v>
      </c>
      <c r="I6" s="22">
        <f>I$4*'Multipliers by Technology'!$G18</f>
        <v>4.6080674839079526E-4</v>
      </c>
      <c r="J6" s="22">
        <f>J$4*'Multipliers by Technology'!$G18</f>
        <v>4.6080674839079526E-4</v>
      </c>
      <c r="K6" s="22">
        <f>K$4*'Multipliers by Technology'!$G18</f>
        <v>4.6080674839079526E-4</v>
      </c>
      <c r="L6" s="22">
        <f>L$4*'Multipliers by Technology'!$G18</f>
        <v>4.6080674839079526E-4</v>
      </c>
      <c r="M6" s="22">
        <f>M$4*'Multipliers by Technology'!$G18</f>
        <v>4.6080674839079526E-4</v>
      </c>
      <c r="N6" s="22">
        <f>N$4*'Multipliers by Technology'!$G18</f>
        <v>4.6080674839079526E-4</v>
      </c>
      <c r="O6" s="22">
        <f>O$4*'Multipliers by Technology'!$G18</f>
        <v>4.6080674839079526E-4</v>
      </c>
      <c r="P6" s="22">
        <f>P$4*'Multipliers by Technology'!$G18</f>
        <v>4.6080674839079526E-4</v>
      </c>
      <c r="Q6" s="22">
        <f>Q$4*'Multipliers by Technology'!$G18</f>
        <v>4.6080674839079526E-4</v>
      </c>
      <c r="R6" s="22">
        <f>R$4*'Multipliers by Technology'!$G18</f>
        <v>4.6080674839079526E-4</v>
      </c>
      <c r="S6" s="22">
        <f>S$4*'Multipliers by Technology'!$G18</f>
        <v>4.6080674839079526E-4</v>
      </c>
      <c r="T6" s="22">
        <f>T$4*'Multipliers by Technology'!$G18</f>
        <v>4.6080674839079526E-4</v>
      </c>
      <c r="U6" s="22">
        <f>U$4*'Multipliers by Technology'!$G18</f>
        <v>4.6080674839079526E-4</v>
      </c>
      <c r="V6" s="22">
        <f>V$4*'Multipliers by Technology'!$G18</f>
        <v>4.6080674839079526E-4</v>
      </c>
      <c r="W6" s="22">
        <f>W$4*'Multipliers by Technology'!$G18</f>
        <v>4.6080674839079526E-4</v>
      </c>
      <c r="X6" s="22">
        <f>X$4*'Multipliers by Technology'!$G18</f>
        <v>4.6080674839079526E-4</v>
      </c>
      <c r="Y6" s="22">
        <f>Y$4*'Multipliers by Technology'!$G18</f>
        <v>4.6080674839079526E-4</v>
      </c>
      <c r="Z6" s="22">
        <f>Z$4*'Multipliers by Technology'!$G18</f>
        <v>4.6080674839079526E-4</v>
      </c>
      <c r="AA6" s="22">
        <f>AA$4*'Multipliers by Technology'!$G18</f>
        <v>4.6080674839079526E-4</v>
      </c>
      <c r="AB6" s="22">
        <f>AB$4*'Multipliers by Technology'!$G18</f>
        <v>4.6080674839079526E-4</v>
      </c>
      <c r="AC6" s="22">
        <f>AC$4*'Multipliers by Technology'!$G18</f>
        <v>4.6080674839079526E-4</v>
      </c>
      <c r="AD6" s="22">
        <f>AD$4*'Multipliers by Technology'!$G18</f>
        <v>4.6080674839079526E-4</v>
      </c>
      <c r="AE6" s="22">
        <f>AE$4*'Multipliers by Technology'!$G18</f>
        <v>4.6080674839079526E-4</v>
      </c>
      <c r="AF6" s="22">
        <f>AF$4*'Multipliers by Technology'!$G18</f>
        <v>4.6080674839079526E-4</v>
      </c>
      <c r="AG6" s="22">
        <f>AG$4*'Multipliers by Technology'!$G18</f>
        <v>4.6080674839079526E-4</v>
      </c>
      <c r="AH6" s="22">
        <f>AH$4*'Multipliers by Technology'!$G18</f>
        <v>4.6080674839079526E-4</v>
      </c>
      <c r="AI6" s="22">
        <f>AI$4*'Multipliers by Technology'!$G18</f>
        <v>4.6080674839079526E-4</v>
      </c>
      <c r="AJ6" s="22">
        <f>AJ$4*'Multipliers by Technology'!$G18</f>
        <v>4.6080674839079526E-4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defaultRowHeight="15"/>
  <cols>
    <col min="1" max="1" width="22.5703125" customWidth="1"/>
  </cols>
  <sheetData>
    <row r="1" spans="1:4">
      <c r="A1" s="1" t="s">
        <v>734</v>
      </c>
    </row>
    <row r="2" spans="1:4">
      <c r="A2" s="26" t="s">
        <v>735</v>
      </c>
    </row>
    <row r="3" spans="1:4">
      <c r="A3" s="1"/>
    </row>
    <row r="4" spans="1:4">
      <c r="A4" t="s">
        <v>712</v>
      </c>
      <c r="B4">
        <f>AVERAGE(120388,124340)</f>
        <v>122364</v>
      </c>
      <c r="C4" t="s">
        <v>710</v>
      </c>
      <c r="D4" s="61" t="s">
        <v>711</v>
      </c>
    </row>
    <row r="5" spans="1:4">
      <c r="A5" t="s">
        <v>712</v>
      </c>
      <c r="B5" s="60">
        <v>2834.89</v>
      </c>
      <c r="C5" t="s">
        <v>713</v>
      </c>
      <c r="D5" s="61" t="s">
        <v>714</v>
      </c>
    </row>
    <row r="6" spans="1:4">
      <c r="A6" t="s">
        <v>712</v>
      </c>
      <c r="B6" s="59">
        <f>B4/B5</f>
        <v>43.163579539241383</v>
      </c>
      <c r="C6" t="s">
        <v>715</v>
      </c>
    </row>
    <row r="7" spans="1:4">
      <c r="A7" t="s">
        <v>712</v>
      </c>
      <c r="B7" s="60">
        <f>B4/B14</f>
        <v>32325.164249050958</v>
      </c>
      <c r="C7" t="s">
        <v>737</v>
      </c>
    </row>
    <row r="9" spans="1:4">
      <c r="A9" t="s">
        <v>725</v>
      </c>
      <c r="B9">
        <v>138490</v>
      </c>
      <c r="C9" t="s">
        <v>710</v>
      </c>
      <c r="D9" s="61" t="s">
        <v>711</v>
      </c>
    </row>
    <row r="10" spans="1:4">
      <c r="A10" t="s">
        <v>725</v>
      </c>
      <c r="B10" s="60">
        <v>3220.63</v>
      </c>
      <c r="C10" t="s">
        <v>713</v>
      </c>
      <c r="D10" s="61" t="s">
        <v>714</v>
      </c>
    </row>
    <row r="11" spans="1:4">
      <c r="A11" t="s">
        <v>725</v>
      </c>
      <c r="B11" s="59">
        <f>B9/B10</f>
        <v>43.000903549926562</v>
      </c>
      <c r="C11" t="s">
        <v>715</v>
      </c>
    </row>
    <row r="12" spans="1:4">
      <c r="A12" t="s">
        <v>725</v>
      </c>
      <c r="B12" s="60">
        <f>B9/B14</f>
        <v>36585.204773062891</v>
      </c>
      <c r="C12" t="s">
        <v>737</v>
      </c>
    </row>
    <row r="14" spans="1:4">
      <c r="A14" t="s">
        <v>731</v>
      </c>
      <c r="B14" s="58">
        <v>3.7854100000000002</v>
      </c>
      <c r="C14" t="s">
        <v>732</v>
      </c>
      <c r="D14" s="61" t="s">
        <v>733</v>
      </c>
    </row>
    <row r="16" spans="1:4">
      <c r="A16" t="s">
        <v>759</v>
      </c>
      <c r="B16">
        <v>1.60934</v>
      </c>
      <c r="C16" t="s">
        <v>760</v>
      </c>
      <c r="D16" s="61" t="s">
        <v>761</v>
      </c>
    </row>
  </sheetData>
  <hyperlinks>
    <hyperlink ref="D5" r:id="rId1"/>
    <hyperlink ref="D10" r:id="rId2"/>
    <hyperlink ref="D4" r:id="rId3"/>
    <hyperlink ref="D9" r:id="rId4"/>
    <hyperlink ref="D14" r:id="rId5"/>
    <hyperlink ref="D16"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J71"/>
  <sheetViews>
    <sheetView workbookViewId="0"/>
  </sheetViews>
  <sheetFormatPr defaultRowHeight="15"/>
  <cols>
    <col min="1" max="1" width="33.85546875" customWidth="1"/>
    <col min="2" max="2" width="17.42578125" customWidth="1"/>
    <col min="3" max="3" width="17.7109375" customWidth="1"/>
    <col min="4" max="4" width="14.28515625" customWidth="1"/>
    <col min="5" max="5" width="17.28515625" customWidth="1"/>
    <col min="6" max="6" width="15.7109375" customWidth="1"/>
    <col min="7" max="7" width="19.42578125" customWidth="1"/>
    <col min="8" max="8" width="13.28515625" customWidth="1"/>
    <col min="9" max="9" width="15.28515625" customWidth="1"/>
    <col min="10" max="10" width="12.28515625" customWidth="1"/>
  </cols>
  <sheetData>
    <row r="1" spans="1:36">
      <c r="A1" s="20" t="s">
        <v>726</v>
      </c>
      <c r="B1" s="21"/>
      <c r="C1" s="21"/>
      <c r="D1" s="21"/>
      <c r="E1" s="21"/>
      <c r="F1" s="21"/>
    </row>
    <row r="2" spans="1:36" s="57" customFormat="1">
      <c r="A2" s="57" t="s">
        <v>682</v>
      </c>
      <c r="B2" s="57" t="s">
        <v>683</v>
      </c>
      <c r="C2" s="57" t="s">
        <v>721</v>
      </c>
      <c r="D2" s="57" t="s">
        <v>723</v>
      </c>
      <c r="E2" s="57" t="s">
        <v>724</v>
      </c>
      <c r="F2" s="57" t="s">
        <v>762</v>
      </c>
    </row>
    <row r="3" spans="1:36">
      <c r="A3">
        <v>2006</v>
      </c>
      <c r="B3">
        <v>153</v>
      </c>
      <c r="C3" s="60">
        <f>B3*'Conversion Factors'!B$6</f>
        <v>6604.027669503932</v>
      </c>
      <c r="D3" s="60">
        <f>C3/'Data from India AVLo'!$B$2</f>
        <v>3954.5075865293006</v>
      </c>
      <c r="E3" s="22">
        <f>1/D3</f>
        <v>2.5287598471334749E-4</v>
      </c>
      <c r="F3" s="22">
        <f>E3/'Conversion Factors'!$B$16</f>
        <v>1.5713024265434744E-4</v>
      </c>
    </row>
    <row r="4" spans="1:36">
      <c r="A4">
        <v>2009</v>
      </c>
      <c r="B4">
        <v>141</v>
      </c>
      <c r="C4" s="60">
        <f>B4*'Conversion Factors'!B$6</f>
        <v>6086.0647150330351</v>
      </c>
      <c r="D4" s="60">
        <f>C4/'Data from India AVLo'!$B$2</f>
        <v>3644.3501287622967</v>
      </c>
      <c r="E4" s="22">
        <f t="shared" ref="E4:E9" si="0">1/D4</f>
        <v>2.7439734511448344E-4</v>
      </c>
      <c r="F4" s="22">
        <f>E4/'Conversion Factors'!$B$16</f>
        <v>1.7050302926322806E-4</v>
      </c>
    </row>
    <row r="5" spans="1:36">
      <c r="A5">
        <v>2010</v>
      </c>
      <c r="B5">
        <v>138</v>
      </c>
      <c r="C5" s="60">
        <f>B5*'Conversion Factors'!B$6</f>
        <v>5956.5739764153104</v>
      </c>
      <c r="D5" s="60">
        <f>C5/'Data from India AVLo'!$B$2</f>
        <v>3566.8107643205453</v>
      </c>
      <c r="E5" s="22">
        <f t="shared" si="0"/>
        <v>2.8036250479088524E-4</v>
      </c>
      <c r="F5" s="22">
        <f>E5/'Conversion Factors'!$B$16</f>
        <v>1.7420961685590692E-4</v>
      </c>
    </row>
    <row r="6" spans="1:36">
      <c r="A6">
        <v>2011</v>
      </c>
      <c r="B6">
        <v>136</v>
      </c>
      <c r="C6" s="60">
        <f>B6*'Conversion Factors'!B$6</f>
        <v>5870.2468173368279</v>
      </c>
      <c r="D6" s="60">
        <f>C6/'Data from India AVLo'!$B$2</f>
        <v>3515.1178546927113</v>
      </c>
      <c r="E6" s="22">
        <f t="shared" si="0"/>
        <v>2.8448548280251591E-4</v>
      </c>
      <c r="F6" s="22">
        <f>E6/'Conversion Factors'!$B$16</f>
        <v>1.7677152298614085E-4</v>
      </c>
    </row>
    <row r="7" spans="1:36">
      <c r="A7">
        <v>2012</v>
      </c>
      <c r="B7">
        <v>136</v>
      </c>
      <c r="C7" s="60">
        <f>B7*'Conversion Factors'!B$6</f>
        <v>5870.2468173368279</v>
      </c>
      <c r="D7" s="60">
        <f>C7/'Data from India AVLo'!$B$2</f>
        <v>3515.1178546927113</v>
      </c>
      <c r="E7" s="22">
        <f t="shared" si="0"/>
        <v>2.8448548280251591E-4</v>
      </c>
      <c r="F7" s="22">
        <f>E7/'Conversion Factors'!$B$16</f>
        <v>1.7677152298614085E-4</v>
      </c>
    </row>
    <row r="8" spans="1:36">
      <c r="A8">
        <v>2016</v>
      </c>
      <c r="B8">
        <v>130</v>
      </c>
      <c r="C8" s="60">
        <f>B8*'Conversion Factors'!B$6</f>
        <v>5611.2653401013795</v>
      </c>
      <c r="D8" s="60">
        <f>C8/'Data from India AVLo'!$B$2</f>
        <v>3360.0391258092095</v>
      </c>
      <c r="E8" s="22">
        <f t="shared" si="0"/>
        <v>2.9761558200878588E-4</v>
      </c>
      <c r="F8" s="22">
        <f>E8/'Conversion Factors'!$B$16</f>
        <v>1.8493020866242429E-4</v>
      </c>
    </row>
    <row r="9" spans="1:36">
      <c r="A9">
        <v>2021</v>
      </c>
      <c r="B9">
        <v>113</v>
      </c>
      <c r="C9" s="60">
        <f>B9*'Conversion Factors'!B$6</f>
        <v>4877.4844879342763</v>
      </c>
      <c r="D9" s="60">
        <f>C9/'Data from India AVLo'!$B$2</f>
        <v>2920.6493939726206</v>
      </c>
      <c r="E9" s="22">
        <f t="shared" si="0"/>
        <v>3.4238960762072713E-4</v>
      </c>
      <c r="F9" s="22">
        <f>E9/'Conversion Factors'!$B$16</f>
        <v>2.1275156748774474E-4</v>
      </c>
    </row>
    <row r="10" spans="1:36">
      <c r="C10" s="60"/>
      <c r="D10" s="60"/>
      <c r="E10" s="22"/>
    </row>
    <row r="11" spans="1:36">
      <c r="B11">
        <v>2016</v>
      </c>
      <c r="C11" s="60">
        <v>2017</v>
      </c>
      <c r="D11">
        <v>2018</v>
      </c>
      <c r="E11" s="60">
        <v>2019</v>
      </c>
      <c r="F11">
        <v>2020</v>
      </c>
      <c r="G11" s="60">
        <v>2021</v>
      </c>
      <c r="H11">
        <v>2022</v>
      </c>
      <c r="I11" s="60">
        <v>2023</v>
      </c>
      <c r="J11">
        <v>2024</v>
      </c>
      <c r="K11" s="60">
        <v>2025</v>
      </c>
      <c r="L11">
        <v>2026</v>
      </c>
      <c r="M11" s="60">
        <v>2027</v>
      </c>
      <c r="N11">
        <v>2028</v>
      </c>
      <c r="O11" s="60">
        <v>2029</v>
      </c>
      <c r="P11">
        <v>2030</v>
      </c>
      <c r="Q11" s="60">
        <v>2031</v>
      </c>
      <c r="R11">
        <v>2032</v>
      </c>
      <c r="S11" s="60">
        <v>2033</v>
      </c>
      <c r="T11">
        <v>2034</v>
      </c>
      <c r="U11" s="60">
        <v>2035</v>
      </c>
      <c r="V11">
        <v>2036</v>
      </c>
      <c r="W11" s="60">
        <v>2037</v>
      </c>
      <c r="X11">
        <v>2038</v>
      </c>
      <c r="Y11" s="60">
        <v>2039</v>
      </c>
      <c r="Z11">
        <v>2040</v>
      </c>
      <c r="AA11" s="60">
        <v>2041</v>
      </c>
      <c r="AB11">
        <v>2042</v>
      </c>
      <c r="AC11" s="60">
        <v>2043</v>
      </c>
      <c r="AD11">
        <v>2044</v>
      </c>
      <c r="AE11" s="60">
        <v>2045</v>
      </c>
      <c r="AF11">
        <v>2046</v>
      </c>
      <c r="AG11" s="60">
        <v>2047</v>
      </c>
      <c r="AH11">
        <v>2048</v>
      </c>
      <c r="AI11" s="60">
        <v>2049</v>
      </c>
      <c r="AJ11">
        <v>2050</v>
      </c>
    </row>
    <row r="12" spans="1:36">
      <c r="A12" s="63" t="s">
        <v>763</v>
      </c>
      <c r="B12" s="22">
        <f>TREND($F$8:$F$9,$A$8:$A$9,B$11)</f>
        <v>1.849302086624257E-4</v>
      </c>
      <c r="C12" s="22">
        <f t="shared" ref="C12:G12" si="1">TREND($F$8:$F$9,$A$8:$A$9,C$11)</f>
        <v>1.9049448042748884E-4</v>
      </c>
      <c r="D12" s="22">
        <f t="shared" si="1"/>
        <v>1.9605875219255373E-4</v>
      </c>
      <c r="E12" s="22">
        <f t="shared" si="1"/>
        <v>2.0162302395761687E-4</v>
      </c>
      <c r="F12" s="22">
        <f t="shared" si="1"/>
        <v>2.0718729572268176E-4</v>
      </c>
      <c r="G12" s="22">
        <f t="shared" si="1"/>
        <v>2.127515674877449E-4</v>
      </c>
      <c r="H12" s="22">
        <f>$G12</f>
        <v>2.127515674877449E-4</v>
      </c>
      <c r="I12" s="22">
        <f t="shared" ref="I12:AJ12" si="2">$G12</f>
        <v>2.127515674877449E-4</v>
      </c>
      <c r="J12" s="22">
        <f t="shared" si="2"/>
        <v>2.127515674877449E-4</v>
      </c>
      <c r="K12" s="22">
        <f t="shared" si="2"/>
        <v>2.127515674877449E-4</v>
      </c>
      <c r="L12" s="22">
        <f t="shared" si="2"/>
        <v>2.127515674877449E-4</v>
      </c>
      <c r="M12" s="22">
        <f t="shared" si="2"/>
        <v>2.127515674877449E-4</v>
      </c>
      <c r="N12" s="22">
        <f t="shared" si="2"/>
        <v>2.127515674877449E-4</v>
      </c>
      <c r="O12" s="22">
        <f t="shared" si="2"/>
        <v>2.127515674877449E-4</v>
      </c>
      <c r="P12" s="22">
        <f t="shared" si="2"/>
        <v>2.127515674877449E-4</v>
      </c>
      <c r="Q12" s="22">
        <f t="shared" si="2"/>
        <v>2.127515674877449E-4</v>
      </c>
      <c r="R12" s="22">
        <f t="shared" si="2"/>
        <v>2.127515674877449E-4</v>
      </c>
      <c r="S12" s="22">
        <f t="shared" si="2"/>
        <v>2.127515674877449E-4</v>
      </c>
      <c r="T12" s="22">
        <f t="shared" si="2"/>
        <v>2.127515674877449E-4</v>
      </c>
      <c r="U12" s="22">
        <f t="shared" si="2"/>
        <v>2.127515674877449E-4</v>
      </c>
      <c r="V12" s="22">
        <f t="shared" si="2"/>
        <v>2.127515674877449E-4</v>
      </c>
      <c r="W12" s="22">
        <f t="shared" si="2"/>
        <v>2.127515674877449E-4</v>
      </c>
      <c r="X12" s="22">
        <f t="shared" si="2"/>
        <v>2.127515674877449E-4</v>
      </c>
      <c r="Y12" s="22">
        <f t="shared" si="2"/>
        <v>2.127515674877449E-4</v>
      </c>
      <c r="Z12" s="22">
        <f t="shared" si="2"/>
        <v>2.127515674877449E-4</v>
      </c>
      <c r="AA12" s="22">
        <f t="shared" si="2"/>
        <v>2.127515674877449E-4</v>
      </c>
      <c r="AB12" s="22">
        <f t="shared" si="2"/>
        <v>2.127515674877449E-4</v>
      </c>
      <c r="AC12" s="22">
        <f t="shared" si="2"/>
        <v>2.127515674877449E-4</v>
      </c>
      <c r="AD12" s="22">
        <f t="shared" si="2"/>
        <v>2.127515674877449E-4</v>
      </c>
      <c r="AE12" s="22">
        <f t="shared" si="2"/>
        <v>2.127515674877449E-4</v>
      </c>
      <c r="AF12" s="22">
        <f t="shared" si="2"/>
        <v>2.127515674877449E-4</v>
      </c>
      <c r="AG12" s="22">
        <f t="shared" si="2"/>
        <v>2.127515674877449E-4</v>
      </c>
      <c r="AH12" s="22">
        <f t="shared" si="2"/>
        <v>2.127515674877449E-4</v>
      </c>
      <c r="AI12" s="22">
        <f t="shared" si="2"/>
        <v>2.127515674877449E-4</v>
      </c>
      <c r="AJ12" s="22">
        <f t="shared" si="2"/>
        <v>2.127515674877449E-4</v>
      </c>
    </row>
    <row r="13" spans="1:36">
      <c r="C13" s="60"/>
      <c r="D13" s="60"/>
      <c r="E13" s="22"/>
    </row>
    <row r="14" spans="1:36">
      <c r="C14" s="60"/>
      <c r="D14" s="60"/>
      <c r="E14" s="22"/>
    </row>
    <row r="15" spans="1:36">
      <c r="A15" s="20" t="s">
        <v>727</v>
      </c>
      <c r="B15" s="21"/>
      <c r="C15" s="21"/>
      <c r="D15" s="21"/>
      <c r="E15" s="21"/>
      <c r="F15" s="21"/>
    </row>
    <row r="16" spans="1:36">
      <c r="A16" s="57" t="s">
        <v>682</v>
      </c>
      <c r="B16" s="57" t="s">
        <v>683</v>
      </c>
      <c r="C16" s="57" t="s">
        <v>721</v>
      </c>
      <c r="D16" s="57" t="s">
        <v>723</v>
      </c>
      <c r="E16" s="57" t="s">
        <v>724</v>
      </c>
      <c r="F16" s="57" t="s">
        <v>762</v>
      </c>
    </row>
    <row r="17" spans="1:10">
      <c r="A17">
        <v>2012</v>
      </c>
      <c r="B17">
        <v>145.4</v>
      </c>
      <c r="C17" s="60">
        <f>B17*'Conversion Factors'!B$11</f>
        <v>6252.3313761593226</v>
      </c>
      <c r="D17" s="60">
        <f>C17/'Data from India AVLo'!$C$2</f>
        <v>3677.8419859760725</v>
      </c>
      <c r="E17" s="22">
        <f>1/D17</f>
        <v>2.7189857634261775E-4</v>
      </c>
      <c r="F17" s="62">
        <f>E17/'Conversion Factors'!$B$16</f>
        <v>1.689503624731988E-4</v>
      </c>
    </row>
    <row r="18" spans="1:10">
      <c r="C18" s="60"/>
      <c r="D18" s="60"/>
      <c r="E18" s="22"/>
    </row>
    <row r="20" spans="1:10">
      <c r="A20" s="20" t="s">
        <v>728</v>
      </c>
      <c r="B20" s="21"/>
    </row>
    <row r="21" spans="1:10">
      <c r="A21" s="1">
        <v>2018</v>
      </c>
      <c r="B21" t="s">
        <v>741</v>
      </c>
      <c r="D21" s="1" t="s">
        <v>739</v>
      </c>
    </row>
    <row r="22" spans="1:10">
      <c r="A22" s="57" t="s">
        <v>686</v>
      </c>
      <c r="B22" s="57" t="s">
        <v>685</v>
      </c>
      <c r="D22" s="57" t="s">
        <v>682</v>
      </c>
      <c r="E22" s="57" t="s">
        <v>729</v>
      </c>
      <c r="F22" s="57" t="s">
        <v>730</v>
      </c>
      <c r="G22" s="57" t="s">
        <v>721</v>
      </c>
      <c r="H22" s="57" t="s">
        <v>722</v>
      </c>
      <c r="I22" s="57" t="s">
        <v>736</v>
      </c>
      <c r="J22" s="57" t="s">
        <v>764</v>
      </c>
    </row>
    <row r="23" spans="1:10">
      <c r="A23">
        <v>1</v>
      </c>
      <c r="B23">
        <v>14.7</v>
      </c>
      <c r="D23">
        <v>2018</v>
      </c>
      <c r="E23" s="59">
        <f>AVERAGE(B23:B31)</f>
        <v>22.955555555555559</v>
      </c>
      <c r="F23" s="60">
        <f>E23*'Conversion Factors'!$B$12</f>
        <v>839833.70067942166</v>
      </c>
      <c r="G23" s="60">
        <f>F23/100</f>
        <v>8398.337006794216</v>
      </c>
      <c r="H23" s="60">
        <f>G23/'Data from India AVLo'!$C$3</f>
        <v>1376.7765584908555</v>
      </c>
      <c r="I23" s="22">
        <f>1/H23</f>
        <v>7.2633427249527214E-4</v>
      </c>
      <c r="J23" s="22">
        <f>I23/'Conversion Factors'!$B$16</f>
        <v>4.5132431462293373E-4</v>
      </c>
    </row>
    <row r="24" spans="1:10">
      <c r="A24">
        <v>2</v>
      </c>
      <c r="B24">
        <v>16.2</v>
      </c>
      <c r="D24">
        <v>2021</v>
      </c>
      <c r="E24" s="59">
        <f>AVERAGE(B36:B44)</f>
        <v>19.688888888888886</v>
      </c>
      <c r="F24" s="60">
        <f>E24*'Conversion Factors'!$B$12</f>
        <v>720322.03175408265</v>
      </c>
      <c r="G24" s="60">
        <f>F24/100</f>
        <v>7203.2203175408267</v>
      </c>
      <c r="H24" s="60">
        <f>G24/'Data from India AVLo'!$C$3</f>
        <v>1180.8557897607916</v>
      </c>
      <c r="I24" s="22">
        <f>1/H24</f>
        <v>8.4684345766096643E-4</v>
      </c>
      <c r="J24" s="22">
        <f>I24/'Conversion Factors'!$B$16</f>
        <v>5.2620543680077943E-4</v>
      </c>
    </row>
    <row r="25" spans="1:10">
      <c r="A25">
        <v>3</v>
      </c>
      <c r="B25">
        <v>16.2</v>
      </c>
    </row>
    <row r="26" spans="1:10">
      <c r="A26">
        <v>4</v>
      </c>
      <c r="B26">
        <v>21.5</v>
      </c>
    </row>
    <row r="27" spans="1:10">
      <c r="A27">
        <v>5</v>
      </c>
      <c r="B27">
        <v>22.5</v>
      </c>
      <c r="D27" s="1" t="s">
        <v>740</v>
      </c>
      <c r="E27" s="25"/>
      <c r="F27" s="25"/>
      <c r="G27" s="25"/>
    </row>
    <row r="28" spans="1:10">
      <c r="A28">
        <v>6</v>
      </c>
      <c r="B28">
        <v>24.7</v>
      </c>
      <c r="D28" s="57" t="s">
        <v>682</v>
      </c>
      <c r="E28" s="57" t="s">
        <v>729</v>
      </c>
      <c r="F28" s="57" t="s">
        <v>730</v>
      </c>
      <c r="G28" s="57" t="s">
        <v>721</v>
      </c>
      <c r="H28" s="57" t="s">
        <v>723</v>
      </c>
      <c r="I28" s="57" t="s">
        <v>724</v>
      </c>
      <c r="J28" s="57" t="s">
        <v>764</v>
      </c>
    </row>
    <row r="29" spans="1:10">
      <c r="A29">
        <v>7</v>
      </c>
      <c r="B29">
        <v>27</v>
      </c>
      <c r="D29">
        <v>2018</v>
      </c>
      <c r="E29" s="25">
        <f>B32</f>
        <v>17.2</v>
      </c>
      <c r="F29" s="60">
        <f>E29*'Conversion Factors'!$B$12</f>
        <v>629265.52209668176</v>
      </c>
      <c r="G29" s="60">
        <f>F29/100</f>
        <v>6292.655220966818</v>
      </c>
      <c r="H29" s="60">
        <f>G29/'Data from India AVLo'!$B$3</f>
        <v>139.83678268815152</v>
      </c>
      <c r="I29" s="22">
        <f>1/H29</f>
        <v>7.1511942764736595E-3</v>
      </c>
      <c r="J29" s="22">
        <f>I29/'Conversion Factors'!$B$16</f>
        <v>4.4435571578868727E-3</v>
      </c>
    </row>
    <row r="30" spans="1:10">
      <c r="A30">
        <v>8</v>
      </c>
      <c r="B30">
        <v>31.9</v>
      </c>
      <c r="D30">
        <v>2021</v>
      </c>
      <c r="E30" s="25">
        <f>B45</f>
        <v>14.5</v>
      </c>
      <c r="F30" s="60">
        <f>E30*'Conversion Factors'!$B$12</f>
        <v>530485.46920941188</v>
      </c>
      <c r="G30" s="60">
        <f>F30/100</f>
        <v>5304.8546920941189</v>
      </c>
      <c r="H30" s="60">
        <f>G30/'Data from India AVLo'!$B$3</f>
        <v>117.88565982431375</v>
      </c>
      <c r="I30" s="22">
        <f>1/H30</f>
        <v>8.4827959693342739E-3</v>
      </c>
      <c r="J30" s="22">
        <f>I30/'Conversion Factors'!$B$16</f>
        <v>5.2709781459071882E-3</v>
      </c>
    </row>
    <row r="31" spans="1:10">
      <c r="A31">
        <v>9</v>
      </c>
      <c r="B31">
        <v>31.9</v>
      </c>
    </row>
    <row r="32" spans="1:10">
      <c r="A32" s="57" t="s">
        <v>738</v>
      </c>
      <c r="B32">
        <v>17.2</v>
      </c>
    </row>
    <row r="33" spans="1:36">
      <c r="A33" s="57"/>
    </row>
    <row r="34" spans="1:36">
      <c r="A34" s="1">
        <v>2021</v>
      </c>
      <c r="B34" t="s">
        <v>741</v>
      </c>
    </row>
    <row r="35" spans="1:36">
      <c r="A35" s="57" t="s">
        <v>686</v>
      </c>
      <c r="B35" s="57" t="s">
        <v>685</v>
      </c>
    </row>
    <row r="36" spans="1:36">
      <c r="A36">
        <v>1</v>
      </c>
      <c r="B36">
        <v>13.6</v>
      </c>
    </row>
    <row r="37" spans="1:36">
      <c r="A37">
        <v>2</v>
      </c>
      <c r="B37">
        <v>14.9</v>
      </c>
    </row>
    <row r="38" spans="1:36">
      <c r="A38">
        <v>3</v>
      </c>
      <c r="B38">
        <v>14.9</v>
      </c>
    </row>
    <row r="39" spans="1:36">
      <c r="A39">
        <v>4</v>
      </c>
      <c r="B39">
        <v>19.5</v>
      </c>
    </row>
    <row r="40" spans="1:36">
      <c r="A40">
        <v>5</v>
      </c>
      <c r="B40">
        <v>15.7</v>
      </c>
    </row>
    <row r="41" spans="1:36">
      <c r="A41">
        <v>6</v>
      </c>
      <c r="B41">
        <v>22.1</v>
      </c>
    </row>
    <row r="42" spans="1:36">
      <c r="A42">
        <v>7</v>
      </c>
      <c r="B42">
        <v>25.9</v>
      </c>
    </row>
    <row r="43" spans="1:36">
      <c r="A43">
        <v>8</v>
      </c>
      <c r="B43">
        <v>20.6</v>
      </c>
    </row>
    <row r="44" spans="1:36">
      <c r="A44">
        <v>9</v>
      </c>
      <c r="B44">
        <v>30</v>
      </c>
    </row>
    <row r="45" spans="1:36">
      <c r="A45" s="57" t="s">
        <v>738</v>
      </c>
      <c r="B45">
        <v>14.5</v>
      </c>
    </row>
    <row r="46" spans="1:36">
      <c r="A46" s="57"/>
    </row>
    <row r="47" spans="1:36">
      <c r="A47" s="57"/>
    </row>
    <row r="48" spans="1:36">
      <c r="B48">
        <v>2016</v>
      </c>
      <c r="C48" s="60">
        <v>2017</v>
      </c>
      <c r="D48">
        <v>2018</v>
      </c>
      <c r="E48" s="60">
        <v>2019</v>
      </c>
      <c r="F48">
        <v>2020</v>
      </c>
      <c r="G48" s="60">
        <v>2021</v>
      </c>
      <c r="H48">
        <v>2022</v>
      </c>
      <c r="I48" s="60">
        <v>2023</v>
      </c>
      <c r="J48">
        <v>2024</v>
      </c>
      <c r="K48" s="60">
        <v>2025</v>
      </c>
      <c r="L48">
        <v>2026</v>
      </c>
      <c r="M48" s="60">
        <v>2027</v>
      </c>
      <c r="N48">
        <v>2028</v>
      </c>
      <c r="O48" s="60">
        <v>2029</v>
      </c>
      <c r="P48">
        <v>2030</v>
      </c>
      <c r="Q48" s="60">
        <v>2031</v>
      </c>
      <c r="R48">
        <v>2032</v>
      </c>
      <c r="S48" s="60">
        <v>2033</v>
      </c>
      <c r="T48">
        <v>2034</v>
      </c>
      <c r="U48" s="60">
        <v>2035</v>
      </c>
      <c r="V48">
        <v>2036</v>
      </c>
      <c r="W48" s="60">
        <v>2037</v>
      </c>
      <c r="X48">
        <v>2038</v>
      </c>
      <c r="Y48" s="60">
        <v>2039</v>
      </c>
      <c r="Z48">
        <v>2040</v>
      </c>
      <c r="AA48" s="60">
        <v>2041</v>
      </c>
      <c r="AB48">
        <v>2042</v>
      </c>
      <c r="AC48" s="60">
        <v>2043</v>
      </c>
      <c r="AD48">
        <v>2044</v>
      </c>
      <c r="AE48" s="60">
        <v>2045</v>
      </c>
      <c r="AF48">
        <v>2046</v>
      </c>
      <c r="AG48" s="60">
        <v>2047</v>
      </c>
      <c r="AH48">
        <v>2048</v>
      </c>
      <c r="AI48" s="60">
        <v>2049</v>
      </c>
      <c r="AJ48">
        <v>2050</v>
      </c>
    </row>
    <row r="49" spans="1:36">
      <c r="A49" s="63" t="s">
        <v>765</v>
      </c>
      <c r="B49" s="22">
        <f>$D49</f>
        <v>4.4435571578869126E-3</v>
      </c>
      <c r="C49" s="22">
        <f>$D49</f>
        <v>4.4435571578869126E-3</v>
      </c>
      <c r="D49" s="22">
        <f>TREND($J$29:$J$30,$D$29:$D$30,D$48)</f>
        <v>4.4435571578869126E-3</v>
      </c>
      <c r="E49" s="22">
        <f t="shared" ref="E49:G49" si="3">TREND($J$29:$J$30,$D$29:$D$30,E$48)</f>
        <v>4.7193641538936237E-3</v>
      </c>
      <c r="F49" s="22">
        <f t="shared" si="3"/>
        <v>4.9951711499004459E-3</v>
      </c>
      <c r="G49" s="22">
        <f t="shared" si="3"/>
        <v>5.270978145907157E-3</v>
      </c>
      <c r="H49" s="22">
        <f>$G49</f>
        <v>5.270978145907157E-3</v>
      </c>
      <c r="I49" s="22">
        <f t="shared" ref="I49:AJ50" si="4">$G49</f>
        <v>5.270978145907157E-3</v>
      </c>
      <c r="J49" s="22">
        <f t="shared" si="4"/>
        <v>5.270978145907157E-3</v>
      </c>
      <c r="K49" s="22">
        <f t="shared" si="4"/>
        <v>5.270978145907157E-3</v>
      </c>
      <c r="L49" s="22">
        <f t="shared" si="4"/>
        <v>5.270978145907157E-3</v>
      </c>
      <c r="M49" s="22">
        <f t="shared" si="4"/>
        <v>5.270978145907157E-3</v>
      </c>
      <c r="N49" s="22">
        <f t="shared" si="4"/>
        <v>5.270978145907157E-3</v>
      </c>
      <c r="O49" s="22">
        <f t="shared" si="4"/>
        <v>5.270978145907157E-3</v>
      </c>
      <c r="P49" s="22">
        <f t="shared" si="4"/>
        <v>5.270978145907157E-3</v>
      </c>
      <c r="Q49" s="22">
        <f t="shared" si="4"/>
        <v>5.270978145907157E-3</v>
      </c>
      <c r="R49" s="22">
        <f t="shared" si="4"/>
        <v>5.270978145907157E-3</v>
      </c>
      <c r="S49" s="22">
        <f t="shared" si="4"/>
        <v>5.270978145907157E-3</v>
      </c>
      <c r="T49" s="22">
        <f t="shared" si="4"/>
        <v>5.270978145907157E-3</v>
      </c>
      <c r="U49" s="22">
        <f t="shared" si="4"/>
        <v>5.270978145907157E-3</v>
      </c>
      <c r="V49" s="22">
        <f t="shared" si="4"/>
        <v>5.270978145907157E-3</v>
      </c>
      <c r="W49" s="22">
        <f t="shared" si="4"/>
        <v>5.270978145907157E-3</v>
      </c>
      <c r="X49" s="22">
        <f t="shared" si="4"/>
        <v>5.270978145907157E-3</v>
      </c>
      <c r="Y49" s="22">
        <f t="shared" si="4"/>
        <v>5.270978145907157E-3</v>
      </c>
      <c r="Z49" s="22">
        <f t="shared" si="4"/>
        <v>5.270978145907157E-3</v>
      </c>
      <c r="AA49" s="22">
        <f t="shared" si="4"/>
        <v>5.270978145907157E-3</v>
      </c>
      <c r="AB49" s="22">
        <f t="shared" si="4"/>
        <v>5.270978145907157E-3</v>
      </c>
      <c r="AC49" s="22">
        <f t="shared" si="4"/>
        <v>5.270978145907157E-3</v>
      </c>
      <c r="AD49" s="22">
        <f t="shared" si="4"/>
        <v>5.270978145907157E-3</v>
      </c>
      <c r="AE49" s="22">
        <f t="shared" si="4"/>
        <v>5.270978145907157E-3</v>
      </c>
      <c r="AF49" s="22">
        <f t="shared" si="4"/>
        <v>5.270978145907157E-3</v>
      </c>
      <c r="AG49" s="22">
        <f t="shared" si="4"/>
        <v>5.270978145907157E-3</v>
      </c>
      <c r="AH49" s="22">
        <f t="shared" si="4"/>
        <v>5.270978145907157E-3</v>
      </c>
      <c r="AI49" s="22">
        <f t="shared" si="4"/>
        <v>5.270978145907157E-3</v>
      </c>
      <c r="AJ49" s="22">
        <f t="shared" si="4"/>
        <v>5.270978145907157E-3</v>
      </c>
    </row>
    <row r="50" spans="1:36">
      <c r="A50" s="63" t="s">
        <v>766</v>
      </c>
      <c r="B50" s="22">
        <f>$D50</f>
        <v>4.5132431462293482E-4</v>
      </c>
      <c r="C50" s="22">
        <f>$D50</f>
        <v>4.5132431462293482E-4</v>
      </c>
      <c r="D50" s="22">
        <f>TREND($J$23:$J$24,$D$23:$D$24,D$48)</f>
        <v>4.5132431462293482E-4</v>
      </c>
      <c r="E50" s="22">
        <f t="shared" ref="E50:G50" si="5">TREND($J$23:$J$24,$D$23:$D$24,E$48)</f>
        <v>4.7628468868221585E-4</v>
      </c>
      <c r="F50" s="22">
        <f t="shared" si="5"/>
        <v>5.0124506274149688E-4</v>
      </c>
      <c r="G50" s="22">
        <f t="shared" si="5"/>
        <v>5.2620543680078485E-4</v>
      </c>
      <c r="H50" s="22">
        <f>$G50</f>
        <v>5.2620543680078485E-4</v>
      </c>
      <c r="I50" s="22">
        <f t="shared" si="4"/>
        <v>5.2620543680078485E-4</v>
      </c>
      <c r="J50" s="22">
        <f t="shared" si="4"/>
        <v>5.2620543680078485E-4</v>
      </c>
      <c r="K50" s="22">
        <f t="shared" si="4"/>
        <v>5.2620543680078485E-4</v>
      </c>
      <c r="L50" s="22">
        <f t="shared" si="4"/>
        <v>5.2620543680078485E-4</v>
      </c>
      <c r="M50" s="22">
        <f t="shared" si="4"/>
        <v>5.2620543680078485E-4</v>
      </c>
      <c r="N50" s="22">
        <f t="shared" si="4"/>
        <v>5.2620543680078485E-4</v>
      </c>
      <c r="O50" s="22">
        <f t="shared" si="4"/>
        <v>5.2620543680078485E-4</v>
      </c>
      <c r="P50" s="22">
        <f t="shared" si="4"/>
        <v>5.2620543680078485E-4</v>
      </c>
      <c r="Q50" s="22">
        <f t="shared" si="4"/>
        <v>5.2620543680078485E-4</v>
      </c>
      <c r="R50" s="22">
        <f t="shared" si="4"/>
        <v>5.2620543680078485E-4</v>
      </c>
      <c r="S50" s="22">
        <f t="shared" si="4"/>
        <v>5.2620543680078485E-4</v>
      </c>
      <c r="T50" s="22">
        <f t="shared" si="4"/>
        <v>5.2620543680078485E-4</v>
      </c>
      <c r="U50" s="22">
        <f t="shared" si="4"/>
        <v>5.2620543680078485E-4</v>
      </c>
      <c r="V50" s="22">
        <f t="shared" si="4"/>
        <v>5.2620543680078485E-4</v>
      </c>
      <c r="W50" s="22">
        <f t="shared" si="4"/>
        <v>5.2620543680078485E-4</v>
      </c>
      <c r="X50" s="22">
        <f t="shared" si="4"/>
        <v>5.2620543680078485E-4</v>
      </c>
      <c r="Y50" s="22">
        <f t="shared" si="4"/>
        <v>5.2620543680078485E-4</v>
      </c>
      <c r="Z50" s="22">
        <f t="shared" si="4"/>
        <v>5.2620543680078485E-4</v>
      </c>
      <c r="AA50" s="22">
        <f t="shared" si="4"/>
        <v>5.2620543680078485E-4</v>
      </c>
      <c r="AB50" s="22">
        <f t="shared" si="4"/>
        <v>5.2620543680078485E-4</v>
      </c>
      <c r="AC50" s="22">
        <f t="shared" si="4"/>
        <v>5.2620543680078485E-4</v>
      </c>
      <c r="AD50" s="22">
        <f t="shared" si="4"/>
        <v>5.2620543680078485E-4</v>
      </c>
      <c r="AE50" s="22">
        <f t="shared" si="4"/>
        <v>5.2620543680078485E-4</v>
      </c>
      <c r="AF50" s="22">
        <f t="shared" si="4"/>
        <v>5.2620543680078485E-4</v>
      </c>
      <c r="AG50" s="22">
        <f t="shared" si="4"/>
        <v>5.2620543680078485E-4</v>
      </c>
      <c r="AH50" s="22">
        <f t="shared" si="4"/>
        <v>5.2620543680078485E-4</v>
      </c>
      <c r="AI50" s="22">
        <f t="shared" si="4"/>
        <v>5.2620543680078485E-4</v>
      </c>
      <c r="AJ50" s="22">
        <f t="shared" si="4"/>
        <v>5.2620543680078485E-4</v>
      </c>
    </row>
    <row r="52" spans="1:36">
      <c r="A52" s="20" t="s">
        <v>687</v>
      </c>
      <c r="B52" s="21"/>
    </row>
    <row r="53" spans="1:36">
      <c r="A53" s="1" t="s">
        <v>742</v>
      </c>
      <c r="B53" s="57" t="s">
        <v>743</v>
      </c>
      <c r="C53" s="57"/>
      <c r="D53" s="1" t="s">
        <v>745</v>
      </c>
    </row>
    <row r="54" spans="1:36">
      <c r="A54" t="s">
        <v>688</v>
      </c>
      <c r="B54">
        <v>45.9</v>
      </c>
      <c r="D54" s="57" t="s">
        <v>743</v>
      </c>
      <c r="E54" s="57" t="s">
        <v>744</v>
      </c>
      <c r="F54" s="57" t="s">
        <v>724</v>
      </c>
      <c r="G54" s="57" t="s">
        <v>762</v>
      </c>
    </row>
    <row r="55" spans="1:36">
      <c r="A55" t="s">
        <v>689</v>
      </c>
      <c r="B55">
        <v>68.5</v>
      </c>
      <c r="D55">
        <f>AVERAGE(B54:B57)</f>
        <v>50.174999999999997</v>
      </c>
      <c r="E55" s="22">
        <f>D55/'Conversion Factors'!$B$7</f>
        <v>1.5521962893498089E-3</v>
      </c>
      <c r="F55" s="56">
        <f>E55*'Data from India AVLo'!B7</f>
        <v>1.9714067485115091E-3</v>
      </c>
      <c r="G55" s="62">
        <f>F55/'Conversion Factors'!$B$16</f>
        <v>1.2249784063724936E-3</v>
      </c>
    </row>
    <row r="56" spans="1:36">
      <c r="A56" t="s">
        <v>690</v>
      </c>
      <c r="B56">
        <v>50.3</v>
      </c>
    </row>
    <row r="57" spans="1:36">
      <c r="A57" t="s">
        <v>699</v>
      </c>
      <c r="B57">
        <v>36</v>
      </c>
    </row>
    <row r="59" spans="1:36">
      <c r="A59" s="20" t="s">
        <v>700</v>
      </c>
      <c r="B59" s="21"/>
    </row>
    <row r="60" spans="1:36">
      <c r="A60" s="1" t="s">
        <v>701</v>
      </c>
      <c r="D60" s="1" t="s">
        <v>746</v>
      </c>
    </row>
    <row r="61" spans="1:36">
      <c r="A61" t="s">
        <v>702</v>
      </c>
      <c r="B61">
        <v>28</v>
      </c>
      <c r="D61" s="57" t="s">
        <v>743</v>
      </c>
      <c r="E61" s="57" t="s">
        <v>744</v>
      </c>
      <c r="F61" s="57" t="s">
        <v>736</v>
      </c>
      <c r="G61" s="57" t="s">
        <v>764</v>
      </c>
    </row>
    <row r="62" spans="1:36">
      <c r="A62" t="s">
        <v>703</v>
      </c>
      <c r="B62">
        <v>30.5</v>
      </c>
      <c r="D62">
        <f>AVERAGE(B61:B64)</f>
        <v>35.125</v>
      </c>
      <c r="E62" s="22">
        <f>D62/'Conversion Factors'!$B$7</f>
        <v>1.0866147416723874E-3</v>
      </c>
      <c r="F62" s="56">
        <f>E62*'Data from India AVLo'!C7</f>
        <v>4.6181126521076466E-4</v>
      </c>
      <c r="G62" s="62">
        <f>F62/'Conversion Factors'!$B$16</f>
        <v>2.8695692967972252E-4</v>
      </c>
    </row>
    <row r="63" spans="1:36">
      <c r="A63" t="s">
        <v>704</v>
      </c>
      <c r="B63">
        <v>38</v>
      </c>
    </row>
    <row r="64" spans="1:36">
      <c r="A64" t="s">
        <v>705</v>
      </c>
      <c r="B64">
        <v>44</v>
      </c>
    </row>
    <row r="66" spans="1:6">
      <c r="A66" s="20" t="s">
        <v>648</v>
      </c>
    </row>
    <row r="67" spans="1:6" ht="30">
      <c r="A67" s="24" t="s">
        <v>751</v>
      </c>
      <c r="B67" s="24" t="s">
        <v>752</v>
      </c>
    </row>
    <row r="68" spans="1:6">
      <c r="A68" t="s">
        <v>753</v>
      </c>
      <c r="B68" s="57" t="s">
        <v>748</v>
      </c>
    </row>
    <row r="69" spans="1:6">
      <c r="A69" t="s">
        <v>749</v>
      </c>
      <c r="B69">
        <v>3.76</v>
      </c>
    </row>
    <row r="70" spans="1:6">
      <c r="A70" t="s">
        <v>750</v>
      </c>
      <c r="B70">
        <v>1.98</v>
      </c>
      <c r="C70" s="57" t="s">
        <v>758</v>
      </c>
      <c r="D70" s="57" t="s">
        <v>722</v>
      </c>
      <c r="E70" s="57" t="s">
        <v>736</v>
      </c>
      <c r="F70" s="57" t="s">
        <v>764</v>
      </c>
    </row>
    <row r="71" spans="1:6">
      <c r="A71" s="26" t="s">
        <v>757</v>
      </c>
      <c r="B71" s="26">
        <f>AVERAGE(B69:B70)</f>
        <v>2.87</v>
      </c>
      <c r="C71" s="60">
        <f>B71*'Conversion Factors'!$B$12</f>
        <v>104999.5376986905</v>
      </c>
      <c r="D71" s="60">
        <f>C71/1000</f>
        <v>104.9995376986905</v>
      </c>
      <c r="E71" s="22">
        <f>1/D71</f>
        <v>9.5238514560857107E-3</v>
      </c>
      <c r="F71" s="62">
        <f>E71/'Conversion Factors'!$B$16</f>
        <v>5.9178616427142247E-3</v>
      </c>
    </row>
  </sheetData>
  <pageMargins left="0.7" right="0.7" top="0.75" bottom="0.75" header="0.3" footer="0.3"/>
  <pageSetup orientation="portrait" r:id="rId1"/>
  <ignoredErrors>
    <ignoredError sqref="E23:E2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5" sqref="B15"/>
    </sheetView>
  </sheetViews>
  <sheetFormatPr defaultRowHeight="15"/>
  <cols>
    <col min="1" max="1" width="23.28515625" customWidth="1"/>
    <col min="2" max="7" width="12.7109375" customWidth="1"/>
  </cols>
  <sheetData>
    <row r="1" spans="1:7">
      <c r="A1" t="s">
        <v>773</v>
      </c>
    </row>
    <row r="2" spans="1:7">
      <c r="A2" t="s">
        <v>774</v>
      </c>
    </row>
    <row r="3" spans="1:7">
      <c r="A3" t="s">
        <v>775</v>
      </c>
    </row>
    <row r="4" spans="1:7">
      <c r="A4" t="s">
        <v>776</v>
      </c>
    </row>
    <row r="6" spans="1:7">
      <c r="A6" s="20" t="s">
        <v>674</v>
      </c>
      <c r="B6" s="21"/>
      <c r="D6" s="20" t="s">
        <v>680</v>
      </c>
    </row>
    <row r="7" spans="1:7">
      <c r="A7" t="s">
        <v>679</v>
      </c>
      <c r="B7" s="54">
        <v>0.68595041322314043</v>
      </c>
      <c r="D7" s="26" t="s">
        <v>675</v>
      </c>
    </row>
    <row r="8" spans="1:7">
      <c r="A8" t="s">
        <v>589</v>
      </c>
      <c r="B8" s="54">
        <v>0.68881036513545346</v>
      </c>
    </row>
    <row r="9" spans="1:7">
      <c r="B9" s="54"/>
      <c r="D9" s="54"/>
    </row>
    <row r="10" spans="1:7">
      <c r="A10" s="20" t="s">
        <v>676</v>
      </c>
      <c r="B10" s="21"/>
      <c r="D10" s="20" t="s">
        <v>680</v>
      </c>
    </row>
    <row r="11" spans="1:7">
      <c r="A11" t="s">
        <v>677</v>
      </c>
      <c r="B11">
        <v>0.55000000000000004</v>
      </c>
      <c r="D11" s="26" t="s">
        <v>678</v>
      </c>
    </row>
    <row r="13" spans="1:7" s="57" customFormat="1">
      <c r="B13" s="57" t="s">
        <v>767</v>
      </c>
      <c r="C13" s="57" t="s">
        <v>768</v>
      </c>
      <c r="D13" s="57" t="s">
        <v>769</v>
      </c>
      <c r="E13" s="57" t="s">
        <v>770</v>
      </c>
      <c r="F13" s="57" t="s">
        <v>771</v>
      </c>
      <c r="G13" s="57" t="s">
        <v>772</v>
      </c>
    </row>
    <row r="14" spans="1:7">
      <c r="A14" t="s">
        <v>140</v>
      </c>
      <c r="B14" s="58">
        <f>1/(1-$B$7)</f>
        <v>3.1842105263157889</v>
      </c>
      <c r="C14" s="58">
        <f>1/(1-$B$7)</f>
        <v>3.1842105263157889</v>
      </c>
      <c r="D14" s="58">
        <f>1/(1-$B$8)</f>
        <v>3.2134746404239212</v>
      </c>
      <c r="E14" s="58">
        <f>1/(1-$B$8)</f>
        <v>3.2134746404239212</v>
      </c>
      <c r="F14" s="58">
        <f>1/(1-$B$7)</f>
        <v>3.1842105263157889</v>
      </c>
      <c r="G14" s="58">
        <f>1/(1-$B$7)</f>
        <v>3.1842105263157889</v>
      </c>
    </row>
    <row r="15" spans="1:7">
      <c r="A15" t="s">
        <v>141</v>
      </c>
      <c r="B15" s="60">
        <v>1</v>
      </c>
      <c r="C15" s="60">
        <v>1</v>
      </c>
      <c r="D15" s="60">
        <v>1</v>
      </c>
      <c r="E15" s="60">
        <v>1</v>
      </c>
      <c r="F15" s="60">
        <v>1</v>
      </c>
      <c r="G15" s="60">
        <v>1</v>
      </c>
    </row>
    <row r="16" spans="1:7">
      <c r="A16" t="s">
        <v>142</v>
      </c>
      <c r="B16" s="60">
        <v>1</v>
      </c>
      <c r="C16" s="60">
        <v>1</v>
      </c>
      <c r="D16" s="60">
        <v>1</v>
      </c>
      <c r="E16" s="60">
        <v>1</v>
      </c>
      <c r="F16" s="60">
        <v>1</v>
      </c>
      <c r="G16" s="60">
        <v>1</v>
      </c>
    </row>
    <row r="17" spans="1:7">
      <c r="A17" t="s">
        <v>143</v>
      </c>
      <c r="B17" s="60">
        <v>1</v>
      </c>
      <c r="C17" s="60">
        <v>1</v>
      </c>
      <c r="D17" s="60">
        <v>1</v>
      </c>
      <c r="E17" s="60">
        <v>1</v>
      </c>
      <c r="F17" s="60">
        <v>1</v>
      </c>
      <c r="G17" s="60">
        <v>1</v>
      </c>
    </row>
    <row r="18" spans="1:7">
      <c r="A18" t="s">
        <v>144</v>
      </c>
      <c r="B18" s="58">
        <f>1/((1-$B$7)*$B$11+(1-$B$11))</f>
        <v>1.605839416058394</v>
      </c>
      <c r="C18" s="58">
        <f>1/((1-$B$7)*$B$11+(1-$B$11))</f>
        <v>1.605839416058394</v>
      </c>
      <c r="D18" s="58">
        <f>1/((1-$B$8)*$B$11+(1-$B$11))</f>
        <v>1.6099059466019419</v>
      </c>
      <c r="E18" s="58">
        <f>1/((1-$B$8)*$B$11+(1-$B$11))</f>
        <v>1.6099059466019419</v>
      </c>
      <c r="F18" s="58">
        <f>1/((1-$B$7)*$B$11+(1-$B$11))</f>
        <v>1.605839416058394</v>
      </c>
      <c r="G18" s="58">
        <f>1/((1-$B$7)*$B$11+(1-$B$11))</f>
        <v>1.605839416058394</v>
      </c>
    </row>
    <row r="19" spans="1:7">
      <c r="A19" t="s">
        <v>145</v>
      </c>
      <c r="B19">
        <v>0</v>
      </c>
      <c r="C19">
        <v>0</v>
      </c>
      <c r="D19">
        <v>0</v>
      </c>
      <c r="E19">
        <v>0</v>
      </c>
      <c r="F19">
        <v>0</v>
      </c>
      <c r="G19">
        <v>0</v>
      </c>
    </row>
    <row r="23" spans="1:7">
      <c r="B23" s="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workbookViewId="0">
      <selection activeCell="A12" sqref="A12"/>
    </sheetView>
  </sheetViews>
  <sheetFormatPr defaultRowHeight="15"/>
  <cols>
    <col min="1" max="1" width="15.5703125" customWidth="1"/>
  </cols>
  <sheetData>
    <row r="1" spans="1:36">
      <c r="A1" t="s">
        <v>777</v>
      </c>
    </row>
    <row r="2" spans="1:36">
      <c r="A2" t="s">
        <v>778</v>
      </c>
    </row>
    <row r="3" spans="1:36">
      <c r="A3" t="s">
        <v>779</v>
      </c>
    </row>
    <row r="4" spans="1:36">
      <c r="A4" t="s">
        <v>780</v>
      </c>
    </row>
    <row r="5" spans="1:36">
      <c r="A5" t="s">
        <v>781</v>
      </c>
    </row>
    <row r="7" spans="1:36">
      <c r="A7" s="26" t="s">
        <v>782</v>
      </c>
    </row>
    <row r="9" spans="1:36">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6">
      <c r="A10" t="s">
        <v>724</v>
      </c>
      <c r="B10" s="22">
        <v>3.1160268566554801E-4</v>
      </c>
      <c r="C10" s="22">
        <v>3.1502577823979295E-4</v>
      </c>
      <c r="D10" s="22">
        <v>3.1844887081403702E-4</v>
      </c>
      <c r="E10" s="22">
        <v>3.2187196338828109E-4</v>
      </c>
      <c r="F10" s="22">
        <v>3.2529505596252603E-4</v>
      </c>
      <c r="G10" s="22">
        <v>3.287181485367701E-4</v>
      </c>
      <c r="H10" s="22">
        <v>3.3214124111101417E-4</v>
      </c>
      <c r="I10" s="22">
        <v>3.3556433368525825E-4</v>
      </c>
      <c r="J10" s="22">
        <v>3.3898742625950318E-4</v>
      </c>
      <c r="K10" s="22">
        <v>3.4241051883374726E-4</v>
      </c>
      <c r="L10" s="22">
        <v>3.4583361140799133E-4</v>
      </c>
      <c r="M10" s="22">
        <v>3.4925670398223627E-4</v>
      </c>
      <c r="N10" s="22">
        <v>3.5267979655648034E-4</v>
      </c>
      <c r="O10" s="22">
        <v>3.5610288913072441E-4</v>
      </c>
      <c r="P10" s="22">
        <v>3.5952598170496935E-4</v>
      </c>
      <c r="Q10" s="22">
        <v>3.6294907427921342E-4</v>
      </c>
      <c r="R10" s="22">
        <v>3.6637216685345749E-4</v>
      </c>
      <c r="S10" s="22">
        <v>3.6979525942770156E-4</v>
      </c>
      <c r="T10" s="22">
        <v>3.732183520019465E-4</v>
      </c>
      <c r="U10" s="22">
        <v>3.7664144457619057E-4</v>
      </c>
      <c r="V10" s="22">
        <v>3.8006453715043464E-4</v>
      </c>
      <c r="W10" s="22">
        <v>3.8348762972467958E-4</v>
      </c>
      <c r="X10" s="22">
        <v>3.8691072229892366E-4</v>
      </c>
      <c r="Y10" s="22">
        <v>3.9033381487316773E-4</v>
      </c>
      <c r="Z10" s="22">
        <v>3.9375690744741267E-4</v>
      </c>
      <c r="AA10" s="22">
        <v>3.9718000002165674E-4</v>
      </c>
      <c r="AB10" s="22">
        <v>4.0060309259590081E-4</v>
      </c>
      <c r="AC10" s="22">
        <v>4.0402618517014488E-4</v>
      </c>
      <c r="AD10" s="22">
        <v>4.0744927774438982E-4</v>
      </c>
      <c r="AE10" s="22">
        <v>4.1087237031863389E-4</v>
      </c>
      <c r="AF10" s="22">
        <v>4.1429546289287796E-4</v>
      </c>
      <c r="AG10" s="22">
        <v>4.177185554671229E-4</v>
      </c>
      <c r="AH10" s="22">
        <v>4.2114164804136697E-4</v>
      </c>
      <c r="AI10" s="22">
        <v>4.2456474061561104E-4</v>
      </c>
      <c r="AJ10" s="22">
        <v>4.2798783318985598E-4</v>
      </c>
    </row>
    <row r="11" spans="1:36">
      <c r="A11" t="s">
        <v>762</v>
      </c>
      <c r="B11" s="22">
        <f>B10/'Conversion Factors'!$B$16</f>
        <v>1.9362141353943107E-4</v>
      </c>
      <c r="C11" s="22">
        <f>C10/'Conversion Factors'!$B$16</f>
        <v>1.9574842994009528E-4</v>
      </c>
      <c r="D11" s="22">
        <f>D10/'Conversion Factors'!$B$16</f>
        <v>1.9787544634075895E-4</v>
      </c>
      <c r="E11" s="22">
        <f>E10/'Conversion Factors'!$B$16</f>
        <v>2.0000246274142264E-4</v>
      </c>
      <c r="F11" s="22">
        <f>F10/'Conversion Factors'!$B$16</f>
        <v>2.0212947914208685E-4</v>
      </c>
      <c r="G11" s="22">
        <f>G10/'Conversion Factors'!$B$16</f>
        <v>2.0425649554275051E-4</v>
      </c>
      <c r="H11" s="22">
        <f>H10/'Conversion Factors'!$B$16</f>
        <v>2.0638351194341418E-4</v>
      </c>
      <c r="I11" s="22">
        <f>I10/'Conversion Factors'!$B$16</f>
        <v>2.0851052834407785E-4</v>
      </c>
      <c r="J11" s="22">
        <f>J10/'Conversion Factors'!$B$16</f>
        <v>2.1063754474474205E-4</v>
      </c>
      <c r="K11" s="22">
        <f>K10/'Conversion Factors'!$B$16</f>
        <v>2.1276456114540572E-4</v>
      </c>
      <c r="L11" s="22">
        <f>L10/'Conversion Factors'!$B$16</f>
        <v>2.1489157754606941E-4</v>
      </c>
      <c r="M11" s="22">
        <f>M10/'Conversion Factors'!$B$16</f>
        <v>2.1701859394673362E-4</v>
      </c>
      <c r="N11" s="22">
        <f>N10/'Conversion Factors'!$B$16</f>
        <v>2.1914561034739729E-4</v>
      </c>
      <c r="O11" s="22">
        <f>O10/'Conversion Factors'!$B$16</f>
        <v>2.2127262674806095E-4</v>
      </c>
      <c r="P11" s="22">
        <f>P10/'Conversion Factors'!$B$16</f>
        <v>2.2339964314872516E-4</v>
      </c>
      <c r="Q11" s="22">
        <f>Q10/'Conversion Factors'!$B$16</f>
        <v>2.2552665954938883E-4</v>
      </c>
      <c r="R11" s="22">
        <f>R10/'Conversion Factors'!$B$16</f>
        <v>2.2765367595005249E-4</v>
      </c>
      <c r="S11" s="22">
        <f>S10/'Conversion Factors'!$B$16</f>
        <v>2.2978069235071616E-4</v>
      </c>
      <c r="T11" s="22">
        <f>T10/'Conversion Factors'!$B$16</f>
        <v>2.3190770875138039E-4</v>
      </c>
      <c r="U11" s="22">
        <f>U10/'Conversion Factors'!$B$16</f>
        <v>2.3403472515204406E-4</v>
      </c>
      <c r="V11" s="22">
        <f>V10/'Conversion Factors'!$B$16</f>
        <v>2.3616174155270773E-4</v>
      </c>
      <c r="W11" s="22">
        <f>W10/'Conversion Factors'!$B$16</f>
        <v>2.3828875795337193E-4</v>
      </c>
      <c r="X11" s="22">
        <f>X10/'Conversion Factors'!$B$16</f>
        <v>2.404157743540356E-4</v>
      </c>
      <c r="Y11" s="22">
        <f>Y10/'Conversion Factors'!$B$16</f>
        <v>2.4254279075469927E-4</v>
      </c>
      <c r="Z11" s="22">
        <f>Z10/'Conversion Factors'!$B$16</f>
        <v>2.4466980715536347E-4</v>
      </c>
      <c r="AA11" s="22">
        <f>AA10/'Conversion Factors'!$B$16</f>
        <v>2.4679682355602717E-4</v>
      </c>
      <c r="AB11" s="22">
        <f>AB10/'Conversion Factors'!$B$16</f>
        <v>2.4892383995669081E-4</v>
      </c>
      <c r="AC11" s="22">
        <f>AC10/'Conversion Factors'!$B$16</f>
        <v>2.510508563573545E-4</v>
      </c>
      <c r="AD11" s="22">
        <f>AD10/'Conversion Factors'!$B$16</f>
        <v>2.5317787275801868E-4</v>
      </c>
      <c r="AE11" s="22">
        <f>AE10/'Conversion Factors'!$B$16</f>
        <v>2.5530488915868237E-4</v>
      </c>
      <c r="AF11" s="22">
        <f>AF10/'Conversion Factors'!$B$16</f>
        <v>2.5743190555934607E-4</v>
      </c>
      <c r="AG11" s="22">
        <f>AG10/'Conversion Factors'!$B$16</f>
        <v>2.5955892196001025E-4</v>
      </c>
      <c r="AH11" s="22">
        <f>AH10/'Conversion Factors'!$B$16</f>
        <v>2.6168593836067394E-4</v>
      </c>
      <c r="AI11" s="22">
        <f>AI10/'Conversion Factors'!$B$16</f>
        <v>2.6381295476133758E-4</v>
      </c>
      <c r="AJ11" s="22">
        <f>AJ10/'Conversion Factors'!$B$16</f>
        <v>2.6593997116200181E-4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4" t="s">
        <v>20</v>
      </c>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400</v>
      </c>
      <c r="B10" s="16" t="s">
        <v>399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397</v>
      </c>
      <c r="B15" s="6" t="s">
        <v>396</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395</v>
      </c>
    </row>
    <row r="18" spans="1:39" ht="15" customHeight="1">
      <c r="A18" s="7" t="s">
        <v>394</v>
      </c>
      <c r="B18" s="10" t="s">
        <v>393</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392</v>
      </c>
      <c r="B19" s="10" t="s">
        <v>391</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390</v>
      </c>
      <c r="B20" s="10" t="s">
        <v>389</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388</v>
      </c>
    </row>
    <row r="23" spans="1:39" ht="15" customHeight="1">
      <c r="A23" s="7" t="s">
        <v>387</v>
      </c>
      <c r="B23" s="10" t="s">
        <v>386</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385</v>
      </c>
      <c r="B24" s="10" t="s">
        <v>384</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383</v>
      </c>
    </row>
    <row r="27" spans="1:39" ht="15" customHeight="1">
      <c r="B27" s="6" t="s">
        <v>382</v>
      </c>
    </row>
    <row r="28" spans="1:39" ht="15" customHeight="1">
      <c r="A28" s="7" t="s">
        <v>381</v>
      </c>
      <c r="B28" s="10" t="s">
        <v>185</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380</v>
      </c>
      <c r="B29" s="10" t="s">
        <v>183</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379</v>
      </c>
      <c r="B30" s="10" t="s">
        <v>181</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378</v>
      </c>
      <c r="B31" s="10" t="s">
        <v>179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377</v>
      </c>
      <c r="B32" s="10" t="s">
        <v>177</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376</v>
      </c>
      <c r="B33" s="10" t="s">
        <v>175</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375</v>
      </c>
      <c r="B34" s="10" t="s">
        <v>173</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374</v>
      </c>
      <c r="B35" s="10" t="s">
        <v>171</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373</v>
      </c>
      <c r="B36" s="10" t="s">
        <v>169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372</v>
      </c>
      <c r="B37" s="10" t="s">
        <v>167</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371</v>
      </c>
      <c r="B38" s="10" t="s">
        <v>165</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370</v>
      </c>
      <c r="B39" s="10" t="s">
        <v>163</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369</v>
      </c>
      <c r="B40" s="10" t="s">
        <v>161</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368</v>
      </c>
    </row>
    <row r="43" spans="1:39" ht="15" customHeight="1">
      <c r="B43" s="6" t="s">
        <v>367</v>
      </c>
    </row>
    <row r="44" spans="1:39" ht="15" customHeight="1">
      <c r="B44" s="6" t="s">
        <v>366</v>
      </c>
    </row>
    <row r="45" spans="1:39" ht="15" customHeight="1">
      <c r="A45" s="7" t="s">
        <v>365</v>
      </c>
      <c r="B45" s="10" t="s">
        <v>350</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364</v>
      </c>
      <c r="B46" s="10" t="s">
        <v>348</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363</v>
      </c>
      <c r="B47" s="10" t="s">
        <v>346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362</v>
      </c>
      <c r="B48" s="10" t="s">
        <v>344</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361</v>
      </c>
      <c r="B49" s="10" t="s">
        <v>342</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360</v>
      </c>
      <c r="B50" s="10" t="s">
        <v>340</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359</v>
      </c>
      <c r="B51" s="10" t="s">
        <v>338</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358</v>
      </c>
      <c r="B52" s="10" t="s">
        <v>336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357</v>
      </c>
      <c r="B53" s="10" t="s">
        <v>334</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356</v>
      </c>
      <c r="B54" s="10" t="s">
        <v>332</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355</v>
      </c>
      <c r="B55" s="10" t="s">
        <v>330</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354</v>
      </c>
      <c r="B56" s="10" t="s">
        <v>328</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353</v>
      </c>
      <c r="B57" s="10" t="s">
        <v>326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352</v>
      </c>
    </row>
    <row r="59" spans="1:39" ht="15" customHeight="1">
      <c r="A59" s="7" t="s">
        <v>351</v>
      </c>
      <c r="B59" s="10" t="s">
        <v>350</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349</v>
      </c>
      <c r="B60" s="10" t="s">
        <v>348</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347</v>
      </c>
      <c r="B61" s="10" t="s">
        <v>346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345</v>
      </c>
      <c r="B62" s="10" t="s">
        <v>344</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343</v>
      </c>
      <c r="B63" s="10" t="s">
        <v>342</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341</v>
      </c>
      <c r="B64" s="10" t="s">
        <v>340</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339</v>
      </c>
      <c r="B65" s="10" t="s">
        <v>338</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337</v>
      </c>
      <c r="B66" s="10" t="s">
        <v>336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335</v>
      </c>
      <c r="B67" s="10" t="s">
        <v>334</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333</v>
      </c>
      <c r="B68" s="10" t="s">
        <v>332</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331</v>
      </c>
      <c r="B69" s="10" t="s">
        <v>330</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329</v>
      </c>
      <c r="B70" s="10" t="s">
        <v>328</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327</v>
      </c>
      <c r="B71" s="10" t="s">
        <v>326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325</v>
      </c>
    </row>
    <row r="74" spans="1:39" ht="15" customHeight="1">
      <c r="A74" s="7" t="s">
        <v>324</v>
      </c>
      <c r="B74" s="10" t="s">
        <v>185</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323</v>
      </c>
      <c r="B75" s="10" t="s">
        <v>183</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322</v>
      </c>
      <c r="B76" s="10" t="s">
        <v>181</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321</v>
      </c>
      <c r="B77" s="10" t="s">
        <v>179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320</v>
      </c>
      <c r="B78" s="10" t="s">
        <v>177</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319</v>
      </c>
      <c r="B79" s="10" t="s">
        <v>175</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318</v>
      </c>
      <c r="B80" s="10" t="s">
        <v>173</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317</v>
      </c>
      <c r="B81" s="10" t="s">
        <v>171</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316</v>
      </c>
      <c r="B82" s="10" t="s">
        <v>169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315</v>
      </c>
      <c r="B83" s="10" t="s">
        <v>167</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314</v>
      </c>
      <c r="B84" s="10" t="s">
        <v>165</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313</v>
      </c>
      <c r="B85" s="10" t="s">
        <v>163</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312</v>
      </c>
      <c r="B86" s="10" t="s">
        <v>161</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311</v>
      </c>
      <c r="B87" s="10" t="s">
        <v>159</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310</v>
      </c>
    </row>
    <row r="90" spans="1:39" ht="15" customHeight="1">
      <c r="A90" s="7" t="s">
        <v>309</v>
      </c>
      <c r="B90" s="10" t="s">
        <v>289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308</v>
      </c>
      <c r="B91" s="10" t="s">
        <v>195</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307</v>
      </c>
      <c r="B92" s="10" t="s">
        <v>193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306</v>
      </c>
      <c r="B93" s="10" t="s">
        <v>191</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305</v>
      </c>
      <c r="B94" s="10" t="s">
        <v>284</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304</v>
      </c>
      <c r="B95" s="10" t="s">
        <v>279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303</v>
      </c>
      <c r="B96" s="10" t="s">
        <v>274</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302</v>
      </c>
      <c r="B97" s="10" t="s">
        <v>269</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301</v>
      </c>
      <c r="B98" s="10" t="s">
        <v>264</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300</v>
      </c>
      <c r="B99" s="10" t="s">
        <v>259</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299</v>
      </c>
      <c r="B100" s="10" t="s">
        <v>254</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298</v>
      </c>
      <c r="B101" s="10" t="s">
        <v>249</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297</v>
      </c>
      <c r="B102" s="10" t="s">
        <v>244</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296</v>
      </c>
      <c r="B103" s="10" t="s">
        <v>239</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295</v>
      </c>
      <c r="B104" s="10" t="s">
        <v>234</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294</v>
      </c>
      <c r="B105" s="10" t="s">
        <v>229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293</v>
      </c>
      <c r="B106" s="10" t="s">
        <v>292</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291</v>
      </c>
    </row>
    <row r="109" spans="1:39" ht="15" customHeight="1">
      <c r="A109" s="7" t="s">
        <v>290</v>
      </c>
      <c r="B109" s="10" t="s">
        <v>289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288</v>
      </c>
      <c r="B110" s="10" t="s">
        <v>195</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287</v>
      </c>
      <c r="B111" s="10" t="s">
        <v>193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286</v>
      </c>
      <c r="B112" s="10" t="s">
        <v>191</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285</v>
      </c>
      <c r="B113" s="10" t="s">
        <v>284</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283</v>
      </c>
      <c r="B114" s="10" t="s">
        <v>195</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282</v>
      </c>
      <c r="B115" s="10" t="s">
        <v>193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281</v>
      </c>
      <c r="B116" s="10" t="s">
        <v>191</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280</v>
      </c>
      <c r="B117" s="10" t="s">
        <v>279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278</v>
      </c>
      <c r="B118" s="10" t="s">
        <v>195</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277</v>
      </c>
      <c r="B119" s="10" t="s">
        <v>193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276</v>
      </c>
      <c r="B120" s="10" t="s">
        <v>191</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275</v>
      </c>
      <c r="B121" s="10" t="s">
        <v>274</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273</v>
      </c>
      <c r="B122" s="10" t="s">
        <v>195</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272</v>
      </c>
      <c r="B123" s="10" t="s">
        <v>193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271</v>
      </c>
      <c r="B124" s="10" t="s">
        <v>191</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270</v>
      </c>
      <c r="B125" s="10" t="s">
        <v>269</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268</v>
      </c>
      <c r="B126" s="10" t="s">
        <v>195</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267</v>
      </c>
      <c r="B127" s="10" t="s">
        <v>193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266</v>
      </c>
      <c r="B128" s="10" t="s">
        <v>191</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265</v>
      </c>
      <c r="B129" s="10" t="s">
        <v>264</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263</v>
      </c>
      <c r="B130" s="10" t="s">
        <v>195</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262</v>
      </c>
      <c r="B131" s="10" t="s">
        <v>193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261</v>
      </c>
      <c r="B132" s="10" t="s">
        <v>191</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260</v>
      </c>
      <c r="B133" s="10" t="s">
        <v>259</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258</v>
      </c>
      <c r="B134" s="10" t="s">
        <v>195</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257</v>
      </c>
      <c r="B135" s="10" t="s">
        <v>193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256</v>
      </c>
      <c r="B136" s="10" t="s">
        <v>191</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255</v>
      </c>
      <c r="B137" s="10" t="s">
        <v>254</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253</v>
      </c>
      <c r="B138" s="10" t="s">
        <v>195</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252</v>
      </c>
      <c r="B139" s="10" t="s">
        <v>193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251</v>
      </c>
      <c r="B140" s="10" t="s">
        <v>191</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250</v>
      </c>
      <c r="B141" s="10" t="s">
        <v>249</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248</v>
      </c>
      <c r="B142" s="10" t="s">
        <v>195</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247</v>
      </c>
      <c r="B143" s="10" t="s">
        <v>193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246</v>
      </c>
      <c r="B144" s="10" t="s">
        <v>191</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245</v>
      </c>
      <c r="B145" s="10" t="s">
        <v>244</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243</v>
      </c>
      <c r="B146" s="10" t="s">
        <v>195</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242</v>
      </c>
      <c r="B147" s="10" t="s">
        <v>193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241</v>
      </c>
      <c r="B148" s="10" t="s">
        <v>191</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240</v>
      </c>
      <c r="B149" s="10" t="s">
        <v>239</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238</v>
      </c>
      <c r="B150" s="10" t="s">
        <v>195</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237</v>
      </c>
      <c r="B151" s="10" t="s">
        <v>193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236</v>
      </c>
      <c r="B152" s="10" t="s">
        <v>191</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235</v>
      </c>
      <c r="B153" s="10" t="s">
        <v>234</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233</v>
      </c>
      <c r="B154" s="10" t="s">
        <v>195</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232</v>
      </c>
      <c r="B155" s="10" t="s">
        <v>193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231</v>
      </c>
      <c r="B156" s="10" t="s">
        <v>191</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230</v>
      </c>
      <c r="B157" s="10" t="s">
        <v>229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228</v>
      </c>
      <c r="B158" s="10" t="s">
        <v>195</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227</v>
      </c>
      <c r="B159" s="10" t="s">
        <v>193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226</v>
      </c>
      <c r="B160" s="10" t="s">
        <v>191</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225</v>
      </c>
      <c r="B161" s="6" t="s">
        <v>224</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223</v>
      </c>
    </row>
    <row r="164" spans="1:39" ht="15" customHeight="1">
      <c r="A164" s="7" t="s">
        <v>222</v>
      </c>
      <c r="B164" s="10" t="s">
        <v>221</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212</v>
      </c>
    </row>
    <row r="165" spans="1:39" ht="15" customHeight="1">
      <c r="A165" s="7" t="s">
        <v>220</v>
      </c>
      <c r="B165" s="10" t="s">
        <v>219</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212</v>
      </c>
    </row>
    <row r="166" spans="1:39" ht="15" customHeight="1">
      <c r="A166" s="7" t="s">
        <v>218</v>
      </c>
      <c r="B166" s="10" t="s">
        <v>217</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212</v>
      </c>
    </row>
    <row r="167" spans="1:39" ht="15" customHeight="1">
      <c r="A167" s="7" t="s">
        <v>216</v>
      </c>
      <c r="B167" s="10" t="s">
        <v>215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212</v>
      </c>
    </row>
    <row r="168" spans="1:39" ht="15" customHeight="1">
      <c r="A168" s="7" t="s">
        <v>214</v>
      </c>
      <c r="B168" s="10" t="s">
        <v>213</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212</v>
      </c>
    </row>
    <row r="169" spans="1:39" ht="15" customHeight="1">
      <c r="A169" s="7" t="s">
        <v>211</v>
      </c>
      <c r="B169" s="10" t="s">
        <v>210</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209</v>
      </c>
      <c r="B170" s="10" t="s">
        <v>208</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207</v>
      </c>
      <c r="B171" s="10" t="s">
        <v>206</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205</v>
      </c>
      <c r="B172" s="10" t="s">
        <v>204</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203</v>
      </c>
    </row>
    <row r="175" spans="1:39" ht="15" customHeight="1">
      <c r="B175" s="6" t="s">
        <v>202</v>
      </c>
    </row>
    <row r="176" spans="1:39" ht="15" customHeight="1">
      <c r="A176" s="7" t="s">
        <v>201</v>
      </c>
      <c r="B176" s="10" t="s">
        <v>195</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200</v>
      </c>
      <c r="B177" s="10" t="s">
        <v>193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199</v>
      </c>
      <c r="B178" s="10" t="s">
        <v>191</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198</v>
      </c>
      <c r="B179" s="10" t="s">
        <v>189</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197</v>
      </c>
    </row>
    <row r="181" spans="1:39" ht="15" customHeight="1">
      <c r="A181" s="7" t="s">
        <v>196</v>
      </c>
      <c r="B181" s="10" t="s">
        <v>195</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194</v>
      </c>
      <c r="B182" s="10" t="s">
        <v>193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192</v>
      </c>
      <c r="B183" s="10" t="s">
        <v>191</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190</v>
      </c>
      <c r="B184" s="10" t="s">
        <v>189</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188</v>
      </c>
    </row>
    <row r="187" spans="1:39" ht="15" customHeight="1">
      <c r="B187" s="6" t="s">
        <v>187</v>
      </c>
    </row>
    <row r="188" spans="1:39" ht="15" customHeight="1">
      <c r="A188" s="7" t="s">
        <v>186</v>
      </c>
      <c r="B188" s="10" t="s">
        <v>185</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184</v>
      </c>
      <c r="B189" s="10" t="s">
        <v>183</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182</v>
      </c>
      <c r="B190" s="10" t="s">
        <v>181</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180</v>
      </c>
      <c r="B191" s="10" t="s">
        <v>179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178</v>
      </c>
      <c r="B192" s="10" t="s">
        <v>177</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176</v>
      </c>
      <c r="B193" s="10" t="s">
        <v>175</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174</v>
      </c>
      <c r="B194" s="10" t="s">
        <v>173</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172</v>
      </c>
      <c r="B195" s="10" t="s">
        <v>171</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170</v>
      </c>
      <c r="B196" s="10" t="s">
        <v>169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168</v>
      </c>
      <c r="B197" s="10" t="s">
        <v>167</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166</v>
      </c>
      <c r="B198" s="10" t="s">
        <v>165</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164</v>
      </c>
      <c r="B199" s="10" t="s">
        <v>163</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162</v>
      </c>
      <c r="B200" s="10" t="s">
        <v>161</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160</v>
      </c>
      <c r="B201" s="10" t="s">
        <v>159</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158</v>
      </c>
      <c r="B202" s="10" t="s">
        <v>157</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156</v>
      </c>
      <c r="B203" s="10" t="s">
        <v>155</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4" t="s">
        <v>154</v>
      </c>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row>
    <row r="206" spans="1:39" ht="15" customHeight="1">
      <c r="B206" s="3" t="s">
        <v>153</v>
      </c>
    </row>
    <row r="207" spans="1:39" ht="15" customHeight="1">
      <c r="B207" s="3" t="s">
        <v>13</v>
      </c>
    </row>
    <row r="208" spans="1:39" ht="15" customHeight="1">
      <c r="B208" s="3" t="s">
        <v>152</v>
      </c>
    </row>
    <row r="209" spans="2:2" ht="15" customHeight="1">
      <c r="B209" s="3" t="s">
        <v>151</v>
      </c>
    </row>
    <row r="210" spans="2:2" ht="15" customHeight="1">
      <c r="B210" s="3" t="s">
        <v>150</v>
      </c>
    </row>
    <row r="211" spans="2:2" ht="15" customHeight="1">
      <c r="B211" s="3" t="s">
        <v>149</v>
      </c>
    </row>
    <row r="212" spans="2:2" ht="15" customHeight="1">
      <c r="B212" s="3" t="s">
        <v>148</v>
      </c>
    </row>
    <row r="213" spans="2:2" ht="15" customHeight="1">
      <c r="B213" s="3" t="s">
        <v>147</v>
      </c>
    </row>
    <row r="214" spans="2:2" ht="15" customHeight="1">
      <c r="B214" s="3" t="s">
        <v>146</v>
      </c>
    </row>
  </sheetData>
  <mergeCells count="1">
    <mergeCell ref="B205:AM20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582</v>
      </c>
      <c r="B10" s="16" t="s">
        <v>581</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580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579</v>
      </c>
    </row>
    <row r="16" spans="1:39" ht="15" customHeight="1">
      <c r="A16" s="7" t="s">
        <v>578</v>
      </c>
      <c r="B16" s="10" t="s">
        <v>289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577</v>
      </c>
      <c r="B17" s="10" t="s">
        <v>195</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576</v>
      </c>
      <c r="B18" s="10" t="s">
        <v>193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575</v>
      </c>
      <c r="B19" s="10" t="s">
        <v>191</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574</v>
      </c>
      <c r="B20" s="10" t="s">
        <v>284</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573</v>
      </c>
      <c r="B21" s="10" t="s">
        <v>195</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572</v>
      </c>
      <c r="B22" s="10" t="s">
        <v>193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571</v>
      </c>
      <c r="B23" s="10" t="s">
        <v>191</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570</v>
      </c>
      <c r="B24" s="10" t="s">
        <v>279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569</v>
      </c>
      <c r="B25" s="10" t="s">
        <v>195</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568</v>
      </c>
      <c r="B26" s="10" t="s">
        <v>193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567</v>
      </c>
      <c r="B27" s="10" t="s">
        <v>191</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566</v>
      </c>
      <c r="B28" s="10" t="s">
        <v>274</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565</v>
      </c>
      <c r="B29" s="10" t="s">
        <v>195</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564</v>
      </c>
      <c r="B30" s="10" t="s">
        <v>193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563</v>
      </c>
      <c r="B31" s="10" t="s">
        <v>191</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562</v>
      </c>
      <c r="B32" s="10" t="s">
        <v>269</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561</v>
      </c>
      <c r="B33" s="10" t="s">
        <v>195</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560</v>
      </c>
      <c r="B34" s="10" t="s">
        <v>193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559</v>
      </c>
      <c r="B35" s="10" t="s">
        <v>191</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558</v>
      </c>
      <c r="B36" s="10" t="s">
        <v>264</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557</v>
      </c>
      <c r="B37" s="10" t="s">
        <v>195</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556</v>
      </c>
      <c r="B38" s="10" t="s">
        <v>193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555</v>
      </c>
      <c r="B39" s="10" t="s">
        <v>191</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554</v>
      </c>
      <c r="B40" s="10" t="s">
        <v>259</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553</v>
      </c>
      <c r="B41" s="10" t="s">
        <v>195</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552</v>
      </c>
      <c r="B42" s="10" t="s">
        <v>193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551</v>
      </c>
      <c r="B43" s="10" t="s">
        <v>191</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550</v>
      </c>
      <c r="B44" s="10" t="s">
        <v>254</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549</v>
      </c>
      <c r="B45" s="10" t="s">
        <v>195</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548</v>
      </c>
      <c r="B46" s="10" t="s">
        <v>193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547</v>
      </c>
      <c r="B47" s="10" t="s">
        <v>191</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546</v>
      </c>
      <c r="B48" s="10" t="s">
        <v>249</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545</v>
      </c>
      <c r="B49" s="10" t="s">
        <v>195</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544</v>
      </c>
      <c r="B50" s="10" t="s">
        <v>193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543</v>
      </c>
      <c r="B51" s="10" t="s">
        <v>191</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542</v>
      </c>
      <c r="B52" s="10" t="s">
        <v>244</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541</v>
      </c>
      <c r="B53" s="10" t="s">
        <v>195</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540</v>
      </c>
      <c r="B54" s="10" t="s">
        <v>193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539</v>
      </c>
      <c r="B55" s="10" t="s">
        <v>191</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538</v>
      </c>
      <c r="B56" s="10" t="s">
        <v>239</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537</v>
      </c>
      <c r="B57" s="10" t="s">
        <v>195</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536</v>
      </c>
      <c r="B58" s="10" t="s">
        <v>193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535</v>
      </c>
      <c r="B59" s="10" t="s">
        <v>191</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534</v>
      </c>
      <c r="B60" s="10" t="s">
        <v>234</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533</v>
      </c>
      <c r="B61" s="10" t="s">
        <v>195</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532</v>
      </c>
      <c r="B62" s="10" t="s">
        <v>193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531</v>
      </c>
      <c r="B63" s="10" t="s">
        <v>191</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530</v>
      </c>
      <c r="B64" s="10" t="s">
        <v>229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529</v>
      </c>
      <c r="B65" s="10" t="s">
        <v>195</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528</v>
      </c>
      <c r="B66" s="10" t="s">
        <v>193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527</v>
      </c>
      <c r="B67" s="10" t="s">
        <v>191</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526</v>
      </c>
      <c r="B68" s="6" t="s">
        <v>224</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525</v>
      </c>
    </row>
    <row r="72" spans="1:39" ht="15" customHeight="1">
      <c r="A72" s="7" t="s">
        <v>524</v>
      </c>
      <c r="B72" s="10" t="s">
        <v>289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523</v>
      </c>
      <c r="B73" s="10" t="s">
        <v>195</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522</v>
      </c>
      <c r="B74" s="10" t="s">
        <v>193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521</v>
      </c>
      <c r="B75" s="10" t="s">
        <v>191</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520</v>
      </c>
      <c r="B76" s="10" t="s">
        <v>284</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519</v>
      </c>
      <c r="B77" s="10" t="s">
        <v>195</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518</v>
      </c>
      <c r="B78" s="10" t="s">
        <v>193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517</v>
      </c>
      <c r="B79" s="10" t="s">
        <v>191</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516</v>
      </c>
      <c r="B80" s="10" t="s">
        <v>279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515</v>
      </c>
      <c r="B81" s="10" t="s">
        <v>195</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514</v>
      </c>
      <c r="B82" s="10" t="s">
        <v>193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513</v>
      </c>
      <c r="B83" s="10" t="s">
        <v>191</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512</v>
      </c>
      <c r="B84" s="10" t="s">
        <v>274</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511</v>
      </c>
      <c r="B85" s="10" t="s">
        <v>195</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510</v>
      </c>
      <c r="B86" s="10" t="s">
        <v>193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509</v>
      </c>
      <c r="B87" s="10" t="s">
        <v>191</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508</v>
      </c>
      <c r="B88" s="10" t="s">
        <v>269</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507</v>
      </c>
      <c r="B89" s="10" t="s">
        <v>195</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506</v>
      </c>
      <c r="B90" s="10" t="s">
        <v>193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505</v>
      </c>
      <c r="B91" s="10" t="s">
        <v>191</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504</v>
      </c>
      <c r="B92" s="10" t="s">
        <v>264</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503</v>
      </c>
      <c r="B93" s="10" t="s">
        <v>195</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502</v>
      </c>
      <c r="B94" s="10" t="s">
        <v>193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501</v>
      </c>
      <c r="B95" s="10" t="s">
        <v>191</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500</v>
      </c>
      <c r="B96" s="10" t="s">
        <v>259</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499</v>
      </c>
      <c r="B97" s="10" t="s">
        <v>195</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498</v>
      </c>
      <c r="B98" s="10" t="s">
        <v>193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497</v>
      </c>
      <c r="B99" s="10" t="s">
        <v>191</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496</v>
      </c>
      <c r="B100" s="10" t="s">
        <v>254</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495</v>
      </c>
      <c r="B101" s="10" t="s">
        <v>195</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494</v>
      </c>
      <c r="B102" s="10" t="s">
        <v>193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493</v>
      </c>
      <c r="B103" s="10" t="s">
        <v>191</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492</v>
      </c>
      <c r="B104" s="10" t="s">
        <v>249</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491</v>
      </c>
      <c r="B105" s="10" t="s">
        <v>195</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490</v>
      </c>
      <c r="B106" s="10" t="s">
        <v>193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489</v>
      </c>
      <c r="B107" s="10" t="s">
        <v>191</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488</v>
      </c>
      <c r="B108" s="10" t="s">
        <v>244</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487</v>
      </c>
      <c r="B109" s="10" t="s">
        <v>195</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486</v>
      </c>
      <c r="B110" s="10" t="s">
        <v>193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485</v>
      </c>
      <c r="B111" s="10" t="s">
        <v>191</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484</v>
      </c>
      <c r="B112" s="10" t="s">
        <v>239</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483</v>
      </c>
      <c r="B113" s="10" t="s">
        <v>195</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482</v>
      </c>
      <c r="B114" s="10" t="s">
        <v>193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481</v>
      </c>
      <c r="B115" s="10" t="s">
        <v>191</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480</v>
      </c>
      <c r="B116" s="10" t="s">
        <v>234</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479</v>
      </c>
      <c r="B117" s="10" t="s">
        <v>195</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478</v>
      </c>
      <c r="B118" s="10" t="s">
        <v>193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477</v>
      </c>
      <c r="B119" s="10" t="s">
        <v>191</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476</v>
      </c>
      <c r="B120" s="10" t="s">
        <v>229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475</v>
      </c>
      <c r="B121" s="10" t="s">
        <v>195</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474</v>
      </c>
      <c r="B122" s="10" t="s">
        <v>193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473</v>
      </c>
      <c r="B123" s="10" t="s">
        <v>191</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472</v>
      </c>
      <c r="B124" s="6" t="s">
        <v>224</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471</v>
      </c>
    </row>
    <row r="128" spans="1:39" ht="15" customHeight="1">
      <c r="A128" s="7" t="s">
        <v>470</v>
      </c>
      <c r="B128" s="10" t="s">
        <v>289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212</v>
      </c>
    </row>
    <row r="129" spans="1:39" ht="15" customHeight="1">
      <c r="A129" s="7" t="s">
        <v>469</v>
      </c>
      <c r="B129" s="10" t="s">
        <v>195</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212</v>
      </c>
    </row>
    <row r="130" spans="1:39" ht="15" customHeight="1">
      <c r="A130" s="7" t="s">
        <v>468</v>
      </c>
      <c r="B130" s="10" t="s">
        <v>193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212</v>
      </c>
    </row>
    <row r="131" spans="1:39" ht="15" customHeight="1">
      <c r="A131" s="7" t="s">
        <v>467</v>
      </c>
      <c r="B131" s="10" t="s">
        <v>191</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212</v>
      </c>
    </row>
    <row r="132" spans="1:39" ht="15" customHeight="1">
      <c r="A132" s="7" t="s">
        <v>466</v>
      </c>
      <c r="B132" s="10" t="s">
        <v>284</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212</v>
      </c>
    </row>
    <row r="133" spans="1:39" ht="15" customHeight="1">
      <c r="A133" s="7" t="s">
        <v>465</v>
      </c>
      <c r="B133" s="10" t="s">
        <v>195</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212</v>
      </c>
    </row>
    <row r="134" spans="1:39" ht="15" customHeight="1">
      <c r="A134" s="7" t="s">
        <v>464</v>
      </c>
      <c r="B134" s="10" t="s">
        <v>193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212</v>
      </c>
    </row>
    <row r="135" spans="1:39" ht="15" customHeight="1">
      <c r="A135" s="7" t="s">
        <v>463</v>
      </c>
      <c r="B135" s="10" t="s">
        <v>191</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212</v>
      </c>
    </row>
    <row r="136" spans="1:39" ht="15" customHeight="1">
      <c r="A136" s="7" t="s">
        <v>462</v>
      </c>
      <c r="B136" s="10" t="s">
        <v>279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212</v>
      </c>
    </row>
    <row r="137" spans="1:39" ht="15" customHeight="1">
      <c r="A137" s="7" t="s">
        <v>461</v>
      </c>
      <c r="B137" s="10" t="s">
        <v>195</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212</v>
      </c>
    </row>
    <row r="138" spans="1:39" ht="15" customHeight="1">
      <c r="A138" s="7" t="s">
        <v>460</v>
      </c>
      <c r="B138" s="10" t="s">
        <v>193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212</v>
      </c>
    </row>
    <row r="139" spans="1:39" ht="15" customHeight="1">
      <c r="A139" s="7" t="s">
        <v>459</v>
      </c>
      <c r="B139" s="10" t="s">
        <v>191</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212</v>
      </c>
    </row>
    <row r="140" spans="1:39" ht="15" customHeight="1">
      <c r="A140" s="7" t="s">
        <v>458</v>
      </c>
      <c r="B140" s="10" t="s">
        <v>274</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212</v>
      </c>
    </row>
    <row r="141" spans="1:39" ht="15" customHeight="1">
      <c r="A141" s="7" t="s">
        <v>457</v>
      </c>
      <c r="B141" s="10" t="s">
        <v>195</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212</v>
      </c>
    </row>
    <row r="142" spans="1:39" ht="15" customHeight="1">
      <c r="A142" s="7" t="s">
        <v>456</v>
      </c>
      <c r="B142" s="10" t="s">
        <v>193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212</v>
      </c>
    </row>
    <row r="143" spans="1:39" ht="15" customHeight="1">
      <c r="A143" s="7" t="s">
        <v>455</v>
      </c>
      <c r="B143" s="10" t="s">
        <v>191</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212</v>
      </c>
    </row>
    <row r="144" spans="1:39" ht="15" customHeight="1">
      <c r="A144" s="7" t="s">
        <v>454</v>
      </c>
      <c r="B144" s="10" t="s">
        <v>269</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453</v>
      </c>
      <c r="B145" s="10" t="s">
        <v>195</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452</v>
      </c>
      <c r="B146" s="10" t="s">
        <v>193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212</v>
      </c>
    </row>
    <row r="147" spans="1:39" ht="15" customHeight="1">
      <c r="A147" s="7" t="s">
        <v>451</v>
      </c>
      <c r="B147" s="10" t="s">
        <v>191</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212</v>
      </c>
    </row>
    <row r="148" spans="1:39" ht="15" customHeight="1">
      <c r="A148" s="7" t="s">
        <v>450</v>
      </c>
      <c r="B148" s="10" t="s">
        <v>264</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212</v>
      </c>
    </row>
    <row r="149" spans="1:39" ht="15" customHeight="1">
      <c r="A149" s="7" t="s">
        <v>449</v>
      </c>
      <c r="B149" s="10" t="s">
        <v>195</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212</v>
      </c>
    </row>
    <row r="150" spans="1:39" ht="15" customHeight="1">
      <c r="A150" s="7" t="s">
        <v>448</v>
      </c>
      <c r="B150" s="10" t="s">
        <v>193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212</v>
      </c>
    </row>
    <row r="151" spans="1:39" ht="15" customHeight="1">
      <c r="A151" s="7" t="s">
        <v>447</v>
      </c>
      <c r="B151" s="10" t="s">
        <v>191</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212</v>
      </c>
    </row>
    <row r="152" spans="1:39" ht="15" customHeight="1">
      <c r="A152" s="7" t="s">
        <v>446</v>
      </c>
      <c r="B152" s="10" t="s">
        <v>259</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445</v>
      </c>
      <c r="B153" s="10" t="s">
        <v>195</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444</v>
      </c>
      <c r="B154" s="10" t="s">
        <v>193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443</v>
      </c>
      <c r="B155" s="10" t="s">
        <v>191</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212</v>
      </c>
    </row>
    <row r="156" spans="1:39" ht="15" customHeight="1">
      <c r="A156" s="7" t="s">
        <v>442</v>
      </c>
      <c r="B156" s="10" t="s">
        <v>254</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212</v>
      </c>
    </row>
    <row r="157" spans="1:39" ht="15" customHeight="1">
      <c r="A157" s="7" t="s">
        <v>441</v>
      </c>
      <c r="B157" s="10" t="s">
        <v>195</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212</v>
      </c>
    </row>
    <row r="158" spans="1:39" ht="15" customHeight="1">
      <c r="A158" s="7" t="s">
        <v>440</v>
      </c>
      <c r="B158" s="10" t="s">
        <v>193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212</v>
      </c>
    </row>
    <row r="159" spans="1:39" ht="15" customHeight="1">
      <c r="A159" s="7" t="s">
        <v>439</v>
      </c>
      <c r="B159" s="10" t="s">
        <v>191</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212</v>
      </c>
    </row>
    <row r="160" spans="1:39" ht="15" customHeight="1">
      <c r="A160" s="7" t="s">
        <v>438</v>
      </c>
      <c r="B160" s="10" t="s">
        <v>249</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437</v>
      </c>
      <c r="B161" s="10" t="s">
        <v>195</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212</v>
      </c>
    </row>
    <row r="162" spans="1:39" ht="15" customHeight="1">
      <c r="A162" s="7" t="s">
        <v>436</v>
      </c>
      <c r="B162" s="10" t="s">
        <v>193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435</v>
      </c>
      <c r="B163" s="10" t="s">
        <v>191</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212</v>
      </c>
    </row>
    <row r="164" spans="1:39" ht="15" customHeight="1">
      <c r="A164" s="7" t="s">
        <v>434</v>
      </c>
      <c r="B164" s="10" t="s">
        <v>244</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433</v>
      </c>
      <c r="B165" s="10" t="s">
        <v>195</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432</v>
      </c>
      <c r="B166" s="10" t="s">
        <v>193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212</v>
      </c>
    </row>
    <row r="167" spans="1:39" ht="15" customHeight="1">
      <c r="A167" s="7" t="s">
        <v>431</v>
      </c>
      <c r="B167" s="10" t="s">
        <v>191</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212</v>
      </c>
    </row>
    <row r="168" spans="1:39" ht="15" customHeight="1">
      <c r="A168" s="7" t="s">
        <v>430</v>
      </c>
      <c r="B168" s="10" t="s">
        <v>239</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429</v>
      </c>
      <c r="B169" s="10" t="s">
        <v>195</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212</v>
      </c>
    </row>
    <row r="170" spans="1:39" ht="15" customHeight="1">
      <c r="A170" s="7" t="s">
        <v>428</v>
      </c>
      <c r="B170" s="10" t="s">
        <v>193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427</v>
      </c>
      <c r="B171" s="10" t="s">
        <v>191</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212</v>
      </c>
    </row>
    <row r="172" spans="1:39" ht="15" customHeight="1">
      <c r="A172" s="7" t="s">
        <v>426</v>
      </c>
      <c r="B172" s="10" t="s">
        <v>234</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212</v>
      </c>
    </row>
    <row r="173" spans="1:39" ht="15" customHeight="1">
      <c r="A173" s="7" t="s">
        <v>425</v>
      </c>
      <c r="B173" s="10" t="s">
        <v>195</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212</v>
      </c>
    </row>
    <row r="174" spans="1:39" ht="15" customHeight="1">
      <c r="A174" s="7" t="s">
        <v>424</v>
      </c>
      <c r="B174" s="10" t="s">
        <v>193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212</v>
      </c>
    </row>
    <row r="175" spans="1:39" ht="15" customHeight="1">
      <c r="A175" s="7" t="s">
        <v>423</v>
      </c>
      <c r="B175" s="10" t="s">
        <v>191</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212</v>
      </c>
    </row>
    <row r="176" spans="1:39" ht="15" customHeight="1">
      <c r="A176" s="7" t="s">
        <v>422</v>
      </c>
      <c r="B176" s="10" t="s">
        <v>229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212</v>
      </c>
    </row>
    <row r="177" spans="1:39" ht="15" customHeight="1">
      <c r="A177" s="7" t="s">
        <v>421</v>
      </c>
      <c r="B177" s="10" t="s">
        <v>195</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212</v>
      </c>
    </row>
    <row r="178" spans="1:39" ht="15" customHeight="1">
      <c r="A178" s="7" t="s">
        <v>420</v>
      </c>
      <c r="B178" s="10" t="s">
        <v>193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212</v>
      </c>
    </row>
    <row r="179" spans="1:39" ht="15" customHeight="1">
      <c r="A179" s="7" t="s">
        <v>419</v>
      </c>
      <c r="B179" s="10" t="s">
        <v>191</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212</v>
      </c>
    </row>
    <row r="180" spans="1:39" ht="15" customHeight="1">
      <c r="A180" s="7" t="s">
        <v>418</v>
      </c>
      <c r="B180" s="6" t="s">
        <v>224</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417</v>
      </c>
    </row>
    <row r="184" spans="1:39" ht="15" customHeight="1">
      <c r="A184" s="7" t="s">
        <v>416</v>
      </c>
      <c r="B184" s="10" t="s">
        <v>289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415</v>
      </c>
      <c r="B185" s="10" t="s">
        <v>284</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414</v>
      </c>
      <c r="B186" s="10" t="s">
        <v>279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413</v>
      </c>
      <c r="B187" s="10" t="s">
        <v>274</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412</v>
      </c>
      <c r="B188" s="10" t="s">
        <v>269</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411</v>
      </c>
      <c r="B189" s="10" t="s">
        <v>264</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410</v>
      </c>
      <c r="B190" s="10" t="s">
        <v>259</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409</v>
      </c>
      <c r="B191" s="10" t="s">
        <v>254</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408</v>
      </c>
      <c r="B192" s="10" t="s">
        <v>249</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407</v>
      </c>
      <c r="B193" s="10" t="s">
        <v>244</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406</v>
      </c>
      <c r="B194" s="10" t="s">
        <v>239</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405</v>
      </c>
      <c r="B195" s="10" t="s">
        <v>234</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404</v>
      </c>
      <c r="B196" s="10" t="s">
        <v>229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403</v>
      </c>
      <c r="B197" s="6" t="s">
        <v>224</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4" t="s">
        <v>402</v>
      </c>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row>
    <row r="199" spans="1:39" ht="15" customHeight="1">
      <c r="B199" s="3" t="s">
        <v>401</v>
      </c>
    </row>
  </sheetData>
  <mergeCells count="1">
    <mergeCell ref="B198:AM198"/>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About</vt:lpstr>
      <vt:lpstr>Data from India AVLo</vt:lpstr>
      <vt:lpstr>Conversion Factors</vt:lpstr>
      <vt:lpstr>India Data</vt:lpstr>
      <vt:lpstr>Multipliers by Technology</vt:lpstr>
      <vt:lpstr>Psgr Ship Data</vt:lpstr>
      <vt:lpstr>AEO 7</vt:lpstr>
      <vt:lpstr>AEO 48</vt:lpstr>
      <vt:lpstr>AEO 49</vt:lpstr>
      <vt:lpstr>NTS 1-40</vt:lpstr>
      <vt:lpstr>U.S. Aircraft Calcs</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2018-04-19T03:48:08Z</dcterms:modified>
</cp:coreProperties>
</file>