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trans\BNVP\"/>
    </mc:Choice>
  </mc:AlternateContent>
  <bookViews>
    <workbookView xWindow="360" yWindow="90" windowWidth="14295" windowHeight="6630"/>
  </bookViews>
  <sheets>
    <sheet name="About" sheetId="1" r:id="rId1"/>
    <sheet name="India Psgr LDVs" sheetId="30" r:id="rId2"/>
    <sheet name="India Frgt LDVs" sheetId="33" r:id="rId3"/>
    <sheet name="India Psgr HDVs" sheetId="29" r:id="rId4"/>
    <sheet name="India Frgt HDVs" sheetId="34" r:id="rId5"/>
    <sheet name="India Psgr Mtrbk" sheetId="31" r:id="rId6"/>
    <sheet name="India Frgt Mtrbk" sheetId="32" r:id="rId7"/>
    <sheet name="Passenger Aircraft" sheetId="22" r:id="rId8"/>
    <sheet name="Ships" sheetId="25" r:id="rId9"/>
    <sheet name="BNVP-LDVs-psgr" sheetId="2" r:id="rId10"/>
    <sheet name="BNVP-LDVs-frgt" sheetId="8" r:id="rId11"/>
    <sheet name="BNVP-HDVs-psgr" sheetId="9" r:id="rId12"/>
    <sheet name="BNVP-HDVs-frgt" sheetId="10" r:id="rId13"/>
    <sheet name="BNVP-aircraft-psgr" sheetId="11" r:id="rId14"/>
    <sheet name="BNVP-aircraft-frgt" sheetId="12" r:id="rId15"/>
    <sheet name="BNVP-rail-psgr" sheetId="13" r:id="rId16"/>
    <sheet name="BNVP-rail-frgt" sheetId="14" r:id="rId17"/>
    <sheet name="BNVP-ships-psgr" sheetId="15" r:id="rId18"/>
    <sheet name="BNVP-ships-frgt" sheetId="16" r:id="rId19"/>
    <sheet name="BNVP-motorbikes-psgr" sheetId="17" r:id="rId20"/>
    <sheet name="BNVP-motorbikes-frgt" sheetId="18" r:id="rId21"/>
  </sheets>
  <definedNames>
    <definedName name="cpi_2010to2012">About!#REF!</definedName>
    <definedName name="cpi_2013to2012">About!#REF!</definedName>
    <definedName name="cpi_2014to2012">About!#REF!</definedName>
    <definedName name="cpi_2016to2012">About!#REF!</definedName>
  </definedNames>
  <calcPr calcId="162913" iterate="1" iterateDelta="1.0000000000000001E-5"/>
</workbook>
</file>

<file path=xl/calcChain.xml><?xml version="1.0" encoding="utf-8"?>
<calcChain xmlns="http://schemas.openxmlformats.org/spreadsheetml/2006/main">
  <c r="B26" i="32" l="1"/>
  <c r="B27" i="32"/>
  <c r="B28" i="32"/>
  <c r="B29" i="32"/>
  <c r="B25" i="32"/>
  <c r="B24" i="31"/>
  <c r="B25" i="31"/>
  <c r="B26" i="31"/>
  <c r="B27" i="31"/>
  <c r="B23" i="31"/>
  <c r="B18" i="34"/>
  <c r="B19" i="34"/>
  <c r="B20" i="34"/>
  <c r="B21" i="34"/>
  <c r="B17" i="34"/>
  <c r="B8" i="29"/>
  <c r="B7" i="29"/>
  <c r="B22" i="33"/>
  <c r="B23" i="33"/>
  <c r="B24" i="33"/>
  <c r="B25" i="33"/>
  <c r="B21" i="33"/>
  <c r="B42" i="30"/>
  <c r="B46" i="30"/>
  <c r="B45" i="30"/>
  <c r="B44" i="30"/>
  <c r="B43" i="30"/>
  <c r="C94" i="1"/>
  <c r="C95" i="1" s="1"/>
  <c r="C96" i="1" s="1"/>
  <c r="C97" i="1" s="1"/>
  <c r="C98" i="1" s="1"/>
  <c r="C92" i="1"/>
  <c r="C91" i="1" s="1"/>
  <c r="B7" i="15" l="1"/>
  <c r="B6" i="10" l="1"/>
  <c r="B5" i="10"/>
  <c r="B4" i="10"/>
  <c r="B3" i="10"/>
  <c r="B2" i="10"/>
  <c r="B6" i="8"/>
  <c r="I6" i="8" s="1"/>
  <c r="B5" i="8"/>
  <c r="B4" i="8"/>
  <c r="B3" i="8"/>
  <c r="B2" i="8"/>
  <c r="B13" i="34"/>
  <c r="B17" i="33"/>
  <c r="B15" i="33"/>
  <c r="B4" i="17"/>
  <c r="B4" i="18"/>
  <c r="J4" i="18" s="1"/>
  <c r="B5" i="18"/>
  <c r="B6" i="18"/>
  <c r="B2" i="18"/>
  <c r="B3" i="18"/>
  <c r="B21" i="32"/>
  <c r="B20" i="32"/>
  <c r="B19" i="32"/>
  <c r="B18" i="32"/>
  <c r="B2" i="17"/>
  <c r="B18" i="31"/>
  <c r="B16" i="31"/>
  <c r="B3" i="2"/>
  <c r="F3" i="2" s="1"/>
  <c r="B4" i="2"/>
  <c r="B5" i="2"/>
  <c r="B6" i="2"/>
  <c r="B2" i="2"/>
  <c r="B2" i="9"/>
  <c r="AD2" i="9" s="1"/>
  <c r="B39" i="30"/>
  <c r="B38" i="30"/>
  <c r="B37" i="30"/>
  <c r="B36" i="30"/>
  <c r="B35" i="30"/>
  <c r="B4" i="29"/>
  <c r="D3" i="8" l="1"/>
  <c r="AI3" i="8"/>
  <c r="K3" i="8"/>
  <c r="S3" i="8"/>
  <c r="AA3" i="8"/>
  <c r="H6" i="10"/>
  <c r="G6" i="10"/>
  <c r="O6" i="10"/>
  <c r="W6" i="10"/>
  <c r="AE6" i="10"/>
  <c r="C6" i="8"/>
  <c r="AF6" i="8"/>
  <c r="X6" i="8"/>
  <c r="P6" i="8"/>
  <c r="H6" i="8"/>
  <c r="K4" i="8"/>
  <c r="S4" i="8"/>
  <c r="AA4" i="8"/>
  <c r="AI4" i="8"/>
  <c r="J4" i="8"/>
  <c r="D4" i="8"/>
  <c r="L4" i="8"/>
  <c r="T4" i="8"/>
  <c r="AB4" i="8"/>
  <c r="AJ4" i="8"/>
  <c r="E4" i="8"/>
  <c r="M4" i="8"/>
  <c r="U4" i="8"/>
  <c r="AC4" i="8"/>
  <c r="W4" i="8"/>
  <c r="R4" i="8"/>
  <c r="F4" i="8"/>
  <c r="N4" i="8"/>
  <c r="V4" i="8"/>
  <c r="AD4" i="8"/>
  <c r="AE4" i="8"/>
  <c r="Z4" i="8"/>
  <c r="G4" i="8"/>
  <c r="O4" i="8"/>
  <c r="H4" i="8"/>
  <c r="P4" i="8"/>
  <c r="X4" i="8"/>
  <c r="AF4" i="8"/>
  <c r="C4" i="8"/>
  <c r="I4" i="8"/>
  <c r="Q4" i="8"/>
  <c r="Y4" i="8"/>
  <c r="AG4" i="8"/>
  <c r="AH4" i="8"/>
  <c r="D2" i="10"/>
  <c r="L2" i="10"/>
  <c r="T2" i="10"/>
  <c r="AB2" i="10"/>
  <c r="AJ2" i="10"/>
  <c r="E2" i="10"/>
  <c r="M2" i="10"/>
  <c r="U2" i="10"/>
  <c r="AC2" i="10"/>
  <c r="C2" i="10"/>
  <c r="F2" i="10"/>
  <c r="N2" i="10"/>
  <c r="V2" i="10"/>
  <c r="AD2" i="10"/>
  <c r="S2" i="10"/>
  <c r="G2" i="10"/>
  <c r="O2" i="10"/>
  <c r="W2" i="10"/>
  <c r="AE2" i="10"/>
  <c r="AI2" i="10"/>
  <c r="H2" i="10"/>
  <c r="P2" i="10"/>
  <c r="X2" i="10"/>
  <c r="AF2" i="10"/>
  <c r="AA2" i="10"/>
  <c r="I2" i="10"/>
  <c r="Q2" i="10"/>
  <c r="Y2" i="10"/>
  <c r="AG2" i="10"/>
  <c r="J2" i="10"/>
  <c r="R2" i="10"/>
  <c r="Z2" i="10"/>
  <c r="AH2" i="10"/>
  <c r="K2" i="10"/>
  <c r="K3" i="10"/>
  <c r="S3" i="10"/>
  <c r="AA3" i="10"/>
  <c r="AI3" i="10"/>
  <c r="D3" i="10"/>
  <c r="L3" i="10"/>
  <c r="T3" i="10"/>
  <c r="AB3" i="10"/>
  <c r="AJ3" i="10"/>
  <c r="E3" i="10"/>
  <c r="M3" i="10"/>
  <c r="U3" i="10"/>
  <c r="AC3" i="10"/>
  <c r="Z3" i="10"/>
  <c r="F3" i="10"/>
  <c r="N3" i="10"/>
  <c r="V3" i="10"/>
  <c r="AD3" i="10"/>
  <c r="G3" i="10"/>
  <c r="O3" i="10"/>
  <c r="W3" i="10"/>
  <c r="AE3" i="10"/>
  <c r="H3" i="10"/>
  <c r="P3" i="10"/>
  <c r="X3" i="10"/>
  <c r="AF3" i="10"/>
  <c r="C3" i="10"/>
  <c r="J3" i="10"/>
  <c r="I3" i="10"/>
  <c r="Q3" i="10"/>
  <c r="Y3" i="10"/>
  <c r="AG3" i="10"/>
  <c r="R3" i="10"/>
  <c r="AH3" i="10"/>
  <c r="J4" i="10"/>
  <c r="R4" i="10"/>
  <c r="Z4" i="10"/>
  <c r="AH4" i="10"/>
  <c r="K4" i="10"/>
  <c r="S4" i="10"/>
  <c r="AA4" i="10"/>
  <c r="AI4" i="10"/>
  <c r="D4" i="10"/>
  <c r="L4" i="10"/>
  <c r="T4" i="10"/>
  <c r="AB4" i="10"/>
  <c r="AJ4" i="10"/>
  <c r="I4" i="10"/>
  <c r="AG4" i="10"/>
  <c r="E4" i="10"/>
  <c r="M4" i="10"/>
  <c r="U4" i="10"/>
  <c r="AC4" i="10"/>
  <c r="F4" i="10"/>
  <c r="N4" i="10"/>
  <c r="V4" i="10"/>
  <c r="AD4" i="10"/>
  <c r="G4" i="10"/>
  <c r="O4" i="10"/>
  <c r="W4" i="10"/>
  <c r="AE4" i="10"/>
  <c r="H4" i="10"/>
  <c r="P4" i="10"/>
  <c r="X4" i="10"/>
  <c r="AF4" i="10"/>
  <c r="C4" i="10"/>
  <c r="Q4" i="10"/>
  <c r="Y4" i="10"/>
  <c r="J5" i="8"/>
  <c r="R5" i="8"/>
  <c r="Z5" i="8"/>
  <c r="AH5" i="8"/>
  <c r="AG5" i="8"/>
  <c r="K5" i="8"/>
  <c r="S5" i="8"/>
  <c r="AA5" i="8"/>
  <c r="AI5" i="8"/>
  <c r="I5" i="8"/>
  <c r="D5" i="8"/>
  <c r="L5" i="8"/>
  <c r="T5" i="8"/>
  <c r="AB5" i="8"/>
  <c r="AJ5" i="8"/>
  <c r="N5" i="8"/>
  <c r="Q5" i="8"/>
  <c r="E5" i="8"/>
  <c r="M5" i="8"/>
  <c r="U5" i="8"/>
  <c r="AC5" i="8"/>
  <c r="V5" i="8"/>
  <c r="F5" i="8"/>
  <c r="AD5" i="8"/>
  <c r="G5" i="8"/>
  <c r="O5" i="8"/>
  <c r="W5" i="8"/>
  <c r="AE5" i="8"/>
  <c r="Y5" i="8"/>
  <c r="H5" i="8"/>
  <c r="P5" i="8"/>
  <c r="X5" i="8"/>
  <c r="AF5" i="8"/>
  <c r="C5" i="8"/>
  <c r="E2" i="8"/>
  <c r="M2" i="8"/>
  <c r="U2" i="8"/>
  <c r="AC2" i="8"/>
  <c r="C2" i="8"/>
  <c r="T2" i="8"/>
  <c r="F2" i="8"/>
  <c r="N2" i="8"/>
  <c r="V2" i="8"/>
  <c r="AD2" i="8"/>
  <c r="AJ2" i="8"/>
  <c r="G2" i="8"/>
  <c r="O2" i="8"/>
  <c r="W2" i="8"/>
  <c r="AE2" i="8"/>
  <c r="AB2" i="8"/>
  <c r="H2" i="8"/>
  <c r="P2" i="8"/>
  <c r="X2" i="8"/>
  <c r="AF2" i="8"/>
  <c r="AG2" i="8"/>
  <c r="L2" i="8"/>
  <c r="I2" i="8"/>
  <c r="Q2" i="8"/>
  <c r="Y2" i="8"/>
  <c r="J2" i="8"/>
  <c r="R2" i="8"/>
  <c r="Z2" i="8"/>
  <c r="AH2" i="8"/>
  <c r="K2" i="8"/>
  <c r="S2" i="8"/>
  <c r="AA2" i="8"/>
  <c r="AI2" i="8"/>
  <c r="D2" i="8"/>
  <c r="I5" i="10"/>
  <c r="Q5" i="10"/>
  <c r="Y5" i="10"/>
  <c r="AG5" i="10"/>
  <c r="H5" i="10"/>
  <c r="J5" i="10"/>
  <c r="R5" i="10"/>
  <c r="Z5" i="10"/>
  <c r="AH5" i="10"/>
  <c r="AF5" i="10"/>
  <c r="K5" i="10"/>
  <c r="S5" i="10"/>
  <c r="AA5" i="10"/>
  <c r="AI5" i="10"/>
  <c r="X5" i="10"/>
  <c r="D5" i="10"/>
  <c r="L5" i="10"/>
  <c r="T5" i="10"/>
  <c r="AB5" i="10"/>
  <c r="AJ5" i="10"/>
  <c r="E5" i="10"/>
  <c r="M5" i="10"/>
  <c r="U5" i="10"/>
  <c r="AC5" i="10"/>
  <c r="F5" i="10"/>
  <c r="N5" i="10"/>
  <c r="V5" i="10"/>
  <c r="AD5" i="10"/>
  <c r="C5" i="10"/>
  <c r="G5" i="10"/>
  <c r="O5" i="10"/>
  <c r="W5" i="10"/>
  <c r="AE5" i="10"/>
  <c r="P5" i="10"/>
  <c r="AD4" i="18"/>
  <c r="AE6" i="8"/>
  <c r="W6" i="8"/>
  <c r="O6" i="8"/>
  <c r="G6" i="8"/>
  <c r="AH3" i="8"/>
  <c r="Z3" i="8"/>
  <c r="R3" i="8"/>
  <c r="J3" i="8"/>
  <c r="AD6" i="10"/>
  <c r="V6" i="10"/>
  <c r="N6" i="10"/>
  <c r="F6" i="10"/>
  <c r="V4" i="18"/>
  <c r="AD6" i="8"/>
  <c r="V6" i="8"/>
  <c r="N6" i="8"/>
  <c r="F6" i="8"/>
  <c r="AG3" i="8"/>
  <c r="Y3" i="8"/>
  <c r="Q3" i="8"/>
  <c r="I3" i="8"/>
  <c r="AC6" i="10"/>
  <c r="U6" i="10"/>
  <c r="M6" i="10"/>
  <c r="E6" i="10"/>
  <c r="U6" i="8"/>
  <c r="AF3" i="8"/>
  <c r="X3" i="8"/>
  <c r="P3" i="8"/>
  <c r="AJ6" i="10"/>
  <c r="AB6" i="10"/>
  <c r="T6" i="10"/>
  <c r="L6" i="10"/>
  <c r="D6" i="10"/>
  <c r="N4" i="18"/>
  <c r="C3" i="8"/>
  <c r="M6" i="8"/>
  <c r="F4" i="18"/>
  <c r="AJ6" i="8"/>
  <c r="AB6" i="8"/>
  <c r="T6" i="8"/>
  <c r="L6" i="8"/>
  <c r="D6" i="8"/>
  <c r="AE3" i="8"/>
  <c r="W3" i="8"/>
  <c r="O3" i="8"/>
  <c r="G3" i="8"/>
  <c r="AI6" i="10"/>
  <c r="AA6" i="10"/>
  <c r="S6" i="10"/>
  <c r="K6" i="10"/>
  <c r="AC6" i="8"/>
  <c r="E6" i="8"/>
  <c r="H3" i="8"/>
  <c r="AI6" i="8"/>
  <c r="AA6" i="8"/>
  <c r="S6" i="8"/>
  <c r="K6" i="8"/>
  <c r="AD3" i="8"/>
  <c r="V3" i="8"/>
  <c r="N3" i="8"/>
  <c r="F3" i="8"/>
  <c r="AH6" i="10"/>
  <c r="Z6" i="10"/>
  <c r="R6" i="10"/>
  <c r="J6" i="10"/>
  <c r="AH6" i="8"/>
  <c r="Z6" i="8"/>
  <c r="R6" i="8"/>
  <c r="J6" i="8"/>
  <c r="AC3" i="8"/>
  <c r="U3" i="8"/>
  <c r="M3" i="8"/>
  <c r="E3" i="8"/>
  <c r="AG6" i="10"/>
  <c r="Y6" i="10"/>
  <c r="Q6" i="10"/>
  <c r="I6" i="10"/>
  <c r="AG6" i="8"/>
  <c r="Y6" i="8"/>
  <c r="Q6" i="8"/>
  <c r="AJ3" i="8"/>
  <c r="AB3" i="8"/>
  <c r="T3" i="8"/>
  <c r="L3" i="8"/>
  <c r="C6" i="10"/>
  <c r="AF6" i="10"/>
  <c r="X6" i="10"/>
  <c r="P6" i="10"/>
  <c r="K3" i="18"/>
  <c r="S3" i="18"/>
  <c r="AA3" i="18"/>
  <c r="AI3" i="18"/>
  <c r="D3" i="18"/>
  <c r="L3" i="18"/>
  <c r="T3" i="18"/>
  <c r="AB3" i="18"/>
  <c r="AJ3" i="18"/>
  <c r="W3" i="18"/>
  <c r="E3" i="18"/>
  <c r="M3" i="18"/>
  <c r="U3" i="18"/>
  <c r="AC3" i="18"/>
  <c r="F3" i="18"/>
  <c r="N3" i="18"/>
  <c r="V3" i="18"/>
  <c r="AD3" i="18"/>
  <c r="AE3" i="18"/>
  <c r="H3" i="18"/>
  <c r="P3" i="18"/>
  <c r="X3" i="18"/>
  <c r="AF3" i="18"/>
  <c r="C3" i="18"/>
  <c r="R3" i="18"/>
  <c r="AH3" i="18"/>
  <c r="G3" i="18"/>
  <c r="I3" i="18"/>
  <c r="Q3" i="18"/>
  <c r="Y3" i="18"/>
  <c r="AG3" i="18"/>
  <c r="J3" i="18"/>
  <c r="Z3" i="18"/>
  <c r="O3" i="18"/>
  <c r="D2" i="18"/>
  <c r="L2" i="18"/>
  <c r="T2" i="18"/>
  <c r="AB2" i="18"/>
  <c r="AJ2" i="18"/>
  <c r="E2" i="18"/>
  <c r="M2" i="18"/>
  <c r="U2" i="18"/>
  <c r="AC2" i="18"/>
  <c r="C2" i="18"/>
  <c r="H2" i="18"/>
  <c r="P2" i="18"/>
  <c r="AF2" i="18"/>
  <c r="F2" i="18"/>
  <c r="N2" i="18"/>
  <c r="V2" i="18"/>
  <c r="AD2" i="18"/>
  <c r="G2" i="18"/>
  <c r="W2" i="18"/>
  <c r="AE2" i="18"/>
  <c r="X2" i="18"/>
  <c r="O2" i="18"/>
  <c r="I2" i="18"/>
  <c r="Q2" i="18"/>
  <c r="Y2" i="18"/>
  <c r="AG2" i="18"/>
  <c r="K2" i="18"/>
  <c r="AA2" i="18"/>
  <c r="J2" i="18"/>
  <c r="R2" i="18"/>
  <c r="Z2" i="18"/>
  <c r="AH2" i="18"/>
  <c r="S2" i="18"/>
  <c r="AI2" i="18"/>
  <c r="H6" i="18"/>
  <c r="P6" i="18"/>
  <c r="X6" i="18"/>
  <c r="AF6" i="18"/>
  <c r="C6" i="18"/>
  <c r="I6" i="18"/>
  <c r="Q6" i="18"/>
  <c r="Y6" i="18"/>
  <c r="AA6" i="18"/>
  <c r="D6" i="18"/>
  <c r="AG6" i="18"/>
  <c r="S6" i="18"/>
  <c r="AJ6" i="18"/>
  <c r="J6" i="18"/>
  <c r="R6" i="18"/>
  <c r="Z6" i="18"/>
  <c r="AH6" i="18"/>
  <c r="AI6" i="18"/>
  <c r="AB6" i="18"/>
  <c r="K6" i="18"/>
  <c r="E6" i="18"/>
  <c r="M6" i="18"/>
  <c r="U6" i="18"/>
  <c r="AC6" i="18"/>
  <c r="O6" i="18"/>
  <c r="AE6" i="18"/>
  <c r="L6" i="18"/>
  <c r="F6" i="18"/>
  <c r="N6" i="18"/>
  <c r="V6" i="18"/>
  <c r="AD6" i="18"/>
  <c r="G6" i="18"/>
  <c r="W6" i="18"/>
  <c r="T6" i="18"/>
  <c r="I5" i="18"/>
  <c r="Q5" i="18"/>
  <c r="Y5" i="18"/>
  <c r="AG5" i="18"/>
  <c r="J5" i="18"/>
  <c r="R5" i="18"/>
  <c r="Z5" i="18"/>
  <c r="AH5" i="18"/>
  <c r="AB5" i="18"/>
  <c r="U5" i="18"/>
  <c r="K5" i="18"/>
  <c r="S5" i="18"/>
  <c r="AA5" i="18"/>
  <c r="AI5" i="18"/>
  <c r="D5" i="18"/>
  <c r="T5" i="18"/>
  <c r="AJ5" i="18"/>
  <c r="E5" i="18"/>
  <c r="L5" i="18"/>
  <c r="AC5" i="18"/>
  <c r="F5" i="18"/>
  <c r="N5" i="18"/>
  <c r="V5" i="18"/>
  <c r="AD5" i="18"/>
  <c r="P5" i="18"/>
  <c r="AF5" i="18"/>
  <c r="G5" i="18"/>
  <c r="O5" i="18"/>
  <c r="W5" i="18"/>
  <c r="AE5" i="18"/>
  <c r="H5" i="18"/>
  <c r="X5" i="18"/>
  <c r="C5" i="18"/>
  <c r="M5" i="18"/>
  <c r="Y4" i="18"/>
  <c r="I4" i="18"/>
  <c r="C4" i="18"/>
  <c r="AF4" i="18"/>
  <c r="X4" i="18"/>
  <c r="P4" i="18"/>
  <c r="H4" i="18"/>
  <c r="AG4" i="18"/>
  <c r="Q4" i="18"/>
  <c r="AE4" i="18"/>
  <c r="W4" i="18"/>
  <c r="O4" i="18"/>
  <c r="G4" i="18"/>
  <c r="U4" i="18"/>
  <c r="AC4" i="18"/>
  <c r="M4" i="18"/>
  <c r="E4" i="18"/>
  <c r="AJ4" i="18"/>
  <c r="AB4" i="18"/>
  <c r="T4" i="18"/>
  <c r="L4" i="18"/>
  <c r="D4" i="18"/>
  <c r="AI4" i="18"/>
  <c r="AA4" i="18"/>
  <c r="S4" i="18"/>
  <c r="K4" i="18"/>
  <c r="AH4" i="18"/>
  <c r="Z4" i="18"/>
  <c r="R4" i="18"/>
  <c r="B6" i="9"/>
  <c r="AH6" i="9" s="1"/>
  <c r="E4" i="17"/>
  <c r="M4" i="17"/>
  <c r="U4" i="17"/>
  <c r="AC4" i="17"/>
  <c r="F4" i="17"/>
  <c r="N4" i="17"/>
  <c r="V4" i="17"/>
  <c r="AD4" i="17"/>
  <c r="D4" i="17"/>
  <c r="L4" i="17"/>
  <c r="G4" i="17"/>
  <c r="O4" i="17"/>
  <c r="W4" i="17"/>
  <c r="AE4" i="17"/>
  <c r="C4" i="17"/>
  <c r="H4" i="17"/>
  <c r="P4" i="17"/>
  <c r="X4" i="17"/>
  <c r="AF4" i="17"/>
  <c r="AB4" i="17"/>
  <c r="I4" i="17"/>
  <c r="Q4" i="17"/>
  <c r="Y4" i="17"/>
  <c r="AG4" i="17"/>
  <c r="J4" i="17"/>
  <c r="R4" i="17"/>
  <c r="Z4" i="17"/>
  <c r="AH4" i="17"/>
  <c r="AJ4" i="17"/>
  <c r="K4" i="17"/>
  <c r="S4" i="17"/>
  <c r="AA4" i="17"/>
  <c r="AI4" i="17"/>
  <c r="T4" i="17"/>
  <c r="G2" i="2"/>
  <c r="O2" i="2"/>
  <c r="W2" i="2"/>
  <c r="AE2" i="2"/>
  <c r="H2" i="2"/>
  <c r="P2" i="2"/>
  <c r="X2" i="2"/>
  <c r="AF2" i="2"/>
  <c r="I2" i="2"/>
  <c r="Q2" i="2"/>
  <c r="Y2" i="2"/>
  <c r="AG2" i="2"/>
  <c r="AD2" i="2"/>
  <c r="J2" i="2"/>
  <c r="R2" i="2"/>
  <c r="Z2" i="2"/>
  <c r="AH2" i="2"/>
  <c r="K2" i="2"/>
  <c r="S2" i="2"/>
  <c r="AA2" i="2"/>
  <c r="AI2" i="2"/>
  <c r="N2" i="2"/>
  <c r="D2" i="2"/>
  <c r="L2" i="2"/>
  <c r="T2" i="2"/>
  <c r="AB2" i="2"/>
  <c r="AJ2" i="2"/>
  <c r="V2" i="2"/>
  <c r="E2" i="2"/>
  <c r="M2" i="2"/>
  <c r="U2" i="2"/>
  <c r="AC2" i="2"/>
  <c r="C2" i="2"/>
  <c r="F2" i="2"/>
  <c r="K6" i="2"/>
  <c r="S6" i="2"/>
  <c r="AA6" i="2"/>
  <c r="AI6" i="2"/>
  <c r="D6" i="2"/>
  <c r="L6" i="2"/>
  <c r="T6" i="2"/>
  <c r="AB6" i="2"/>
  <c r="AJ6" i="2"/>
  <c r="J6" i="2"/>
  <c r="E6" i="2"/>
  <c r="M6" i="2"/>
  <c r="U6" i="2"/>
  <c r="AC6" i="2"/>
  <c r="R6" i="2"/>
  <c r="F6" i="2"/>
  <c r="N6" i="2"/>
  <c r="V6" i="2"/>
  <c r="AD6" i="2"/>
  <c r="Q6" i="2"/>
  <c r="G6" i="2"/>
  <c r="O6" i="2"/>
  <c r="W6" i="2"/>
  <c r="AE6" i="2"/>
  <c r="Y6" i="2"/>
  <c r="Z6" i="2"/>
  <c r="H6" i="2"/>
  <c r="P6" i="2"/>
  <c r="X6" i="2"/>
  <c r="AF6" i="2"/>
  <c r="C6" i="2"/>
  <c r="AG6" i="2"/>
  <c r="AH6" i="2"/>
  <c r="I6" i="2"/>
  <c r="D5" i="2"/>
  <c r="L5" i="2"/>
  <c r="T5" i="2"/>
  <c r="AB5" i="2"/>
  <c r="AJ5" i="2"/>
  <c r="E5" i="2"/>
  <c r="M5" i="2"/>
  <c r="U5" i="2"/>
  <c r="AC5" i="2"/>
  <c r="F5" i="2"/>
  <c r="N5" i="2"/>
  <c r="V5" i="2"/>
  <c r="AD5" i="2"/>
  <c r="G5" i="2"/>
  <c r="O5" i="2"/>
  <c r="W5" i="2"/>
  <c r="AE5" i="2"/>
  <c r="J5" i="2"/>
  <c r="AI5" i="2"/>
  <c r="H5" i="2"/>
  <c r="P5" i="2"/>
  <c r="X5" i="2"/>
  <c r="AF5" i="2"/>
  <c r="C5" i="2"/>
  <c r="K5" i="2"/>
  <c r="I5" i="2"/>
  <c r="Q5" i="2"/>
  <c r="Y5" i="2"/>
  <c r="AG5" i="2"/>
  <c r="Z5" i="2"/>
  <c r="S5" i="2"/>
  <c r="R5" i="2"/>
  <c r="AH5" i="2"/>
  <c r="AA5" i="2"/>
  <c r="E4" i="2"/>
  <c r="M4" i="2"/>
  <c r="U4" i="2"/>
  <c r="AC4" i="2"/>
  <c r="AJ4" i="2"/>
  <c r="F4" i="2"/>
  <c r="N4" i="2"/>
  <c r="V4" i="2"/>
  <c r="AD4" i="2"/>
  <c r="T4" i="2"/>
  <c r="G4" i="2"/>
  <c r="O4" i="2"/>
  <c r="W4" i="2"/>
  <c r="AE4" i="2"/>
  <c r="AB4" i="2"/>
  <c r="H4" i="2"/>
  <c r="P4" i="2"/>
  <c r="X4" i="2"/>
  <c r="AF4" i="2"/>
  <c r="C4" i="2"/>
  <c r="L4" i="2"/>
  <c r="I4" i="2"/>
  <c r="Q4" i="2"/>
  <c r="Y4" i="2"/>
  <c r="AG4" i="2"/>
  <c r="AI4" i="2"/>
  <c r="J4" i="2"/>
  <c r="R4" i="2"/>
  <c r="Z4" i="2"/>
  <c r="AH4" i="2"/>
  <c r="D4" i="2"/>
  <c r="K4" i="2"/>
  <c r="S4" i="2"/>
  <c r="AA4" i="2"/>
  <c r="E2" i="17"/>
  <c r="M2" i="17"/>
  <c r="U2" i="17"/>
  <c r="AC2" i="17"/>
  <c r="D2" i="17"/>
  <c r="L2" i="17"/>
  <c r="F2" i="17"/>
  <c r="N2" i="17"/>
  <c r="V2" i="17"/>
  <c r="AD2" i="17"/>
  <c r="G2" i="17"/>
  <c r="O2" i="17"/>
  <c r="W2" i="17"/>
  <c r="AE2" i="17"/>
  <c r="AB2" i="17"/>
  <c r="H2" i="17"/>
  <c r="P2" i="17"/>
  <c r="X2" i="17"/>
  <c r="AF2" i="17"/>
  <c r="C2" i="17"/>
  <c r="I2" i="17"/>
  <c r="Q2" i="17"/>
  <c r="Y2" i="17"/>
  <c r="AG2" i="17"/>
  <c r="AJ2" i="17"/>
  <c r="J2" i="17"/>
  <c r="R2" i="17"/>
  <c r="Z2" i="17"/>
  <c r="AH2" i="17"/>
  <c r="T2" i="17"/>
  <c r="K2" i="17"/>
  <c r="S2" i="17"/>
  <c r="AA2" i="17"/>
  <c r="AI2" i="17"/>
  <c r="U3" i="2"/>
  <c r="AJ3" i="2"/>
  <c r="AB3" i="2"/>
  <c r="T3" i="2"/>
  <c r="L3" i="2"/>
  <c r="D3" i="2"/>
  <c r="AI3" i="2"/>
  <c r="AA3" i="2"/>
  <c r="S3" i="2"/>
  <c r="K3" i="2"/>
  <c r="AC3" i="2"/>
  <c r="AH3" i="2"/>
  <c r="Z3" i="2"/>
  <c r="R3" i="2"/>
  <c r="J3" i="2"/>
  <c r="E3" i="2"/>
  <c r="AG3" i="2"/>
  <c r="Y3" i="2"/>
  <c r="Q3" i="2"/>
  <c r="I3" i="2"/>
  <c r="C3" i="2"/>
  <c r="AF3" i="2"/>
  <c r="X3" i="2"/>
  <c r="P3" i="2"/>
  <c r="H3" i="2"/>
  <c r="M3" i="2"/>
  <c r="AE3" i="2"/>
  <c r="W3" i="2"/>
  <c r="O3" i="2"/>
  <c r="G3" i="2"/>
  <c r="AD3" i="2"/>
  <c r="V3" i="2"/>
  <c r="N3" i="2"/>
  <c r="B3" i="9"/>
  <c r="Y3" i="9" s="1"/>
  <c r="B5" i="9"/>
  <c r="Q5" i="9" s="1"/>
  <c r="B4" i="9"/>
  <c r="AD4" i="9" s="1"/>
  <c r="I2" i="9"/>
  <c r="W2" i="9"/>
  <c r="AI2" i="9"/>
  <c r="U2" i="9"/>
  <c r="X2" i="9"/>
  <c r="C6" i="9"/>
  <c r="M2" i="9"/>
  <c r="Y2" i="9"/>
  <c r="O2" i="9"/>
  <c r="AA2" i="9"/>
  <c r="H2" i="9"/>
  <c r="AG2" i="9"/>
  <c r="K2" i="9"/>
  <c r="C2" i="9"/>
  <c r="P2" i="9"/>
  <c r="AC2" i="9"/>
  <c r="Q2" i="9"/>
  <c r="AE2" i="9"/>
  <c r="E2" i="9"/>
  <c r="G2" i="9"/>
  <c r="S2" i="9"/>
  <c r="AF2" i="9"/>
  <c r="D6" i="9"/>
  <c r="Q6" i="9"/>
  <c r="J2" i="9"/>
  <c r="R2" i="9"/>
  <c r="Z2" i="9"/>
  <c r="AH2" i="9"/>
  <c r="D2" i="9"/>
  <c r="L2" i="9"/>
  <c r="T2" i="9"/>
  <c r="AB2" i="9"/>
  <c r="AJ2" i="9"/>
  <c r="H6" i="9"/>
  <c r="F2" i="9"/>
  <c r="N2" i="9"/>
  <c r="V2" i="9"/>
  <c r="U3" i="9" l="1"/>
  <c r="T6" i="9"/>
  <c r="M3" i="9"/>
  <c r="N6" i="9"/>
  <c r="AE6" i="9"/>
  <c r="AI6" i="9"/>
  <c r="Y6" i="9"/>
  <c r="AF6" i="9"/>
  <c r="F6" i="9"/>
  <c r="AG6" i="9"/>
  <c r="O6" i="9"/>
  <c r="S6" i="9"/>
  <c r="R6" i="9"/>
  <c r="AA6" i="9"/>
  <c r="W6" i="9"/>
  <c r="J6" i="9"/>
  <c r="L6" i="9"/>
  <c r="I6" i="9"/>
  <c r="X6" i="9"/>
  <c r="AD6" i="9"/>
  <c r="AJ6" i="9"/>
  <c r="AC6" i="9"/>
  <c r="E6" i="9"/>
  <c r="K6" i="9"/>
  <c r="U6" i="9"/>
  <c r="Z6" i="9"/>
  <c r="P6" i="9"/>
  <c r="V6" i="9"/>
  <c r="AB6" i="9"/>
  <c r="M6" i="9"/>
  <c r="G6" i="9"/>
  <c r="AH4" i="9"/>
  <c r="N4" i="9"/>
  <c r="O3" i="9"/>
  <c r="G3" i="9"/>
  <c r="S3" i="9"/>
  <c r="AC3" i="9"/>
  <c r="E3" i="9"/>
  <c r="L3" i="9"/>
  <c r="W3" i="9"/>
  <c r="D3" i="9"/>
  <c r="T5" i="9"/>
  <c r="C5" i="9"/>
  <c r="AF5" i="9"/>
  <c r="U5" i="9"/>
  <c r="D5" i="9"/>
  <c r="H5" i="9"/>
  <c r="P5" i="9"/>
  <c r="AE5" i="9"/>
  <c r="E5" i="9"/>
  <c r="AI5" i="9"/>
  <c r="AH5" i="9"/>
  <c r="F5" i="9"/>
  <c r="W5" i="9"/>
  <c r="AA5" i="9"/>
  <c r="Z5" i="9"/>
  <c r="I5" i="9"/>
  <c r="O5" i="9"/>
  <c r="AJ5" i="9"/>
  <c r="K5" i="9"/>
  <c r="R5" i="9"/>
  <c r="G5" i="9"/>
  <c r="J5" i="9"/>
  <c r="AI3" i="9"/>
  <c r="Q3" i="9"/>
  <c r="AA3" i="9"/>
  <c r="U4" i="9"/>
  <c r="S4" i="9"/>
  <c r="L5" i="9"/>
  <c r="S5" i="9"/>
  <c r="Z3" i="9"/>
  <c r="AJ3" i="9"/>
  <c r="AG5" i="9"/>
  <c r="K3" i="9"/>
  <c r="P4" i="9"/>
  <c r="V5" i="9"/>
  <c r="AB3" i="9"/>
  <c r="Y5" i="9"/>
  <c r="X5" i="9"/>
  <c r="AG3" i="9"/>
  <c r="M5" i="9"/>
  <c r="AB5" i="9"/>
  <c r="T4" i="9"/>
  <c r="AE4" i="9"/>
  <c r="T3" i="9"/>
  <c r="W4" i="9"/>
  <c r="L4" i="9"/>
  <c r="M4" i="9"/>
  <c r="D4" i="9"/>
  <c r="AI4" i="9"/>
  <c r="E4" i="9"/>
  <c r="Y4" i="9"/>
  <c r="H4" i="9"/>
  <c r="V4" i="9"/>
  <c r="AA4" i="9"/>
  <c r="AJ4" i="9"/>
  <c r="R4" i="9"/>
  <c r="I4" i="9"/>
  <c r="AF4" i="9"/>
  <c r="AC5" i="9"/>
  <c r="AD5" i="9"/>
  <c r="F4" i="9"/>
  <c r="G4" i="9"/>
  <c r="K4" i="9"/>
  <c r="Q4" i="9"/>
  <c r="Z4" i="9"/>
  <c r="AG4" i="9"/>
  <c r="AC4" i="9"/>
  <c r="AB4" i="9"/>
  <c r="C4" i="9"/>
  <c r="O4" i="9"/>
  <c r="J4" i="9"/>
  <c r="N5" i="9"/>
  <c r="X4" i="9"/>
  <c r="AE3" i="9"/>
  <c r="P3" i="9"/>
  <c r="N3" i="9"/>
  <c r="AH3" i="9"/>
  <c r="J3" i="9"/>
  <c r="AF3" i="9"/>
  <c r="I3" i="9"/>
  <c r="C3" i="9"/>
  <c r="AD3" i="9"/>
  <c r="H3" i="9"/>
  <c r="X3" i="9"/>
  <c r="F3" i="9"/>
  <c r="R3" i="9"/>
  <c r="V3" i="9"/>
  <c r="I7" i="15" l="1"/>
  <c r="S7" i="15" l="1"/>
  <c r="AE7" i="15"/>
  <c r="AI7" i="15"/>
  <c r="R7" i="15"/>
  <c r="P7" i="15"/>
  <c r="AA7" i="15"/>
  <c r="J7" i="15"/>
  <c r="AH7" i="15"/>
  <c r="AF7" i="15"/>
  <c r="O7" i="15"/>
  <c r="K7" i="15"/>
  <c r="Z7" i="15"/>
  <c r="X7" i="15"/>
  <c r="H7" i="15"/>
  <c r="W7" i="15"/>
  <c r="G7" i="15"/>
  <c r="AD7" i="15"/>
  <c r="V7" i="15"/>
  <c r="N7" i="15"/>
  <c r="F7" i="15"/>
  <c r="C7" i="15"/>
  <c r="AC7" i="15"/>
  <c r="U7" i="15"/>
  <c r="M7" i="15"/>
  <c r="E7" i="15"/>
  <c r="AJ7" i="15"/>
  <c r="AB7" i="15"/>
  <c r="T7" i="15"/>
  <c r="L7" i="15"/>
  <c r="D7" i="15"/>
  <c r="AG7" i="15"/>
  <c r="Y7" i="15"/>
  <c r="Q7" i="15"/>
  <c r="B7" i="16"/>
  <c r="D7" i="16" s="1"/>
  <c r="Z7" i="16" l="1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J7" i="16"/>
  <c r="AF7" i="16"/>
  <c r="AB7" i="16"/>
  <c r="X7" i="16"/>
  <c r="T7" i="16"/>
  <c r="P7" i="16"/>
  <c r="L7" i="16"/>
  <c r="H7" i="16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C7" i="13"/>
  <c r="B7" i="12"/>
  <c r="AJ7" i="12" s="1"/>
  <c r="D7" i="11"/>
  <c r="E7" i="11"/>
  <c r="L7" i="11"/>
  <c r="M7" i="11"/>
  <c r="T7" i="11"/>
  <c r="U7" i="11"/>
  <c r="AB7" i="11"/>
  <c r="AC7" i="11"/>
  <c r="AJ7" i="11"/>
  <c r="C7" i="11"/>
  <c r="B7" i="11"/>
  <c r="F7" i="11" s="1"/>
  <c r="K7" i="11" l="1"/>
  <c r="AH7" i="11"/>
  <c r="Z7" i="11"/>
  <c r="R7" i="11"/>
  <c r="J7" i="11"/>
  <c r="S7" i="11"/>
  <c r="AG7" i="11"/>
  <c r="Y7" i="11"/>
  <c r="Q7" i="11"/>
  <c r="I7" i="11"/>
  <c r="AA7" i="11"/>
  <c r="AF7" i="11"/>
  <c r="X7" i="11"/>
  <c r="P7" i="11"/>
  <c r="H7" i="11"/>
  <c r="AI7" i="11"/>
  <c r="AE7" i="11"/>
  <c r="W7" i="11"/>
  <c r="O7" i="11"/>
  <c r="G7" i="11"/>
  <c r="AD7" i="11"/>
  <c r="V7" i="11"/>
  <c r="N7" i="11"/>
  <c r="E7" i="12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</calcChain>
</file>

<file path=xl/sharedStrings.xml><?xml version="1.0" encoding="utf-8"?>
<sst xmlns="http://schemas.openxmlformats.org/spreadsheetml/2006/main" count="468" uniqueCount="205">
  <si>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</si>
  <si>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</si>
  <si>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</si>
  <si>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</si>
  <si>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</si>
  <si>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</si>
  <si>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</si>
  <si>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aircraft</t>
  </si>
  <si>
    <t>ships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</si>
  <si>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</si>
  <si>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</si>
  <si>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</si>
  <si>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</si>
  <si>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</si>
  <si>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</si>
  <si>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Gasoline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</si>
  <si>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</si>
  <si>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</si>
  <si>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</si>
  <si>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</si>
  <si>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</si>
  <si>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</si>
  <si>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</si>
  <si>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</si>
  <si>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</si>
  <si>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</si>
  <si>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</si>
  <si>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</si>
  <si>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</si>
  <si>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</si>
  <si>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Price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</si>
  <si>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</si>
  <si>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</si>
  <si>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</si>
  <si>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</si>
  <si>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</si>
  <si>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</si>
  <si>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</si>
  <si>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rail (locomotive prices)</t>
  </si>
  <si>
    <t>Ship prices vary greatly by ship type and size.  Based on variable AVLo, our average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</si>
  <si>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</si>
  <si>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</si>
  <si>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</si>
  <si>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</si>
  <si>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</si>
  <si>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</si>
  <si>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</si>
  <si>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</si>
  <si>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</si>
  <si>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</si>
  <si>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</si>
  <si>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</si>
  <si>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</si>
  <si>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</si>
  <si>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</si>
  <si>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</si>
  <si>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</si>
  <si>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</si>
  <si>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</si>
  <si>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</si>
  <si>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</si>
  <si>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</si>
  <si>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</si>
  <si>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</si>
  <si>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</si>
  <si>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</si>
  <si>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</si>
  <si>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</si>
  <si>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</si>
  <si>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</si>
  <si>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</si>
  <si>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</si>
  <si>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</si>
  <si>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</si>
  <si>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</si>
  <si>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</si>
  <si>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</si>
  <si>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</si>
  <si>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</si>
  <si>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</si>
  <si>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</si>
  <si>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</si>
  <si>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</si>
  <si>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Diesel</t>
  </si>
  <si>
    <t>Electric bus cost</t>
  </si>
  <si>
    <t>Elec bus cost factor</t>
  </si>
  <si>
    <t>Non-electric bus cost</t>
  </si>
  <si>
    <t>Bus Costs (2017)</t>
  </si>
  <si>
    <t>Ruppees per dollar</t>
  </si>
  <si>
    <t>2012 USD</t>
  </si>
  <si>
    <t>NDTV</t>
  </si>
  <si>
    <t>Goldstone-BYD Delivers 6 Electric Buses To Mumbai BEST For Public Transport</t>
  </si>
  <si>
    <t>https://auto.ndtv.com/news/goldstone-byd-deliver-6-electric-buses-to-mumbai-best-for-public-transport-1773999</t>
  </si>
  <si>
    <t>Paragraph 1</t>
  </si>
  <si>
    <t>passenger HDV (bus) prices, India</t>
  </si>
  <si>
    <t>Hybrid Elec</t>
  </si>
  <si>
    <t>Honda Accord</t>
  </si>
  <si>
    <t>lakhs</t>
  </si>
  <si>
    <t>Toyota Camry</t>
  </si>
  <si>
    <t>Battery Elec</t>
  </si>
  <si>
    <t>Mahindra e2oPlus</t>
  </si>
  <si>
    <t>Mahindra e-Verito</t>
  </si>
  <si>
    <t>low</t>
  </si>
  <si>
    <t>high</t>
  </si>
  <si>
    <t>Maruti Suzuki Swift</t>
  </si>
  <si>
    <t>Renault Kwid</t>
  </si>
  <si>
    <t>Tata Tiago</t>
  </si>
  <si>
    <t>Hyundai i20</t>
  </si>
  <si>
    <t>Mahindra KUV100 NXT</t>
  </si>
  <si>
    <t>Marui Suzuki Baleno</t>
  </si>
  <si>
    <t>Natural Gas</t>
  </si>
  <si>
    <t>Marui Suzuki Alto 800</t>
  </si>
  <si>
    <t>Marui Suzuki Ertiga</t>
  </si>
  <si>
    <t>Maruti Suzuki Wagon R</t>
  </si>
  <si>
    <t>Maruti Suzuki Alto K10</t>
  </si>
  <si>
    <t>Mariti Suzuki Celerio</t>
  </si>
  <si>
    <t>Toyota Prius</t>
  </si>
  <si>
    <t>Lexus NX</t>
  </si>
  <si>
    <t>Volvo XC90</t>
  </si>
  <si>
    <t>Passenger LDVs</t>
  </si>
  <si>
    <t>New Cars</t>
  </si>
  <si>
    <t>https://auto.ndtv.com/new-cars</t>
  </si>
  <si>
    <t>Seach for cars by fuel type, sort by popularity, exclude pickups and vans, avoid duplicate brands where possible</t>
  </si>
  <si>
    <t>Ruppees per Crore</t>
  </si>
  <si>
    <t>Ruppees per Lakh</t>
  </si>
  <si>
    <t>Electric</t>
  </si>
  <si>
    <t>Palatino Angel</t>
  </si>
  <si>
    <t>Ruppees</t>
  </si>
  <si>
    <t>Lohia Oma Star Li</t>
  </si>
  <si>
    <t>Indus Yo Electron</t>
  </si>
  <si>
    <t>Avon E Mate</t>
  </si>
  <si>
    <t>Okinawa Ridge</t>
  </si>
  <si>
    <t>Bajaj Pulsar 220 F</t>
  </si>
  <si>
    <t>TVS Apache RTR 160</t>
  </si>
  <si>
    <t>Honda Activa 5G</t>
  </si>
  <si>
    <t>Hero Glamour</t>
  </si>
  <si>
    <t>Yamaha Fazer-FI</t>
  </si>
  <si>
    <t>passenger motorbikes, India</t>
  </si>
  <si>
    <t>ZigWheels</t>
  </si>
  <si>
    <t>https://www.zigwheels.com/newbikes</t>
  </si>
  <si>
    <t>New Bikes in India</t>
  </si>
  <si>
    <t>Seach for bikes by fuel type, sort by popularity, avoid duplicate brands where possible</t>
  </si>
  <si>
    <t>Bajaj RE Maxima</t>
  </si>
  <si>
    <t>Fuel Type</t>
  </si>
  <si>
    <t>Unit</t>
  </si>
  <si>
    <t>Bajaj RE Optima CNG Auto Rickshaw</t>
  </si>
  <si>
    <t>CNG</t>
  </si>
  <si>
    <t>Atul Gemini Petrol Auto Rickshaw</t>
  </si>
  <si>
    <t>Atul Gemini CNG Auto Rickshaw</t>
  </si>
  <si>
    <t>Atul Gemini LPB Auto Rickshaw</t>
  </si>
  <si>
    <t>LPG</t>
  </si>
  <si>
    <t>Lohia Auto Humsafar Diesel Auto Rickshaw</t>
  </si>
  <si>
    <t>HERO Raahii Electric Rickshaw</t>
  </si>
  <si>
    <t>Electricity</t>
  </si>
  <si>
    <t>Piaggio Ape City Smart CNG, LPG, or Petrol</t>
  </si>
  <si>
    <t>CNG, LPG</t>
  </si>
  <si>
    <t>Piaggio Ape City Smart Diesel</t>
  </si>
  <si>
    <t>3-wheel motorbikes (classified as freight motorbikes in EPS), India</t>
  </si>
  <si>
    <t>Commercial Vehicle Info</t>
  </si>
  <si>
    <t>Auto Rickshw Price List in India with Specs Features Images</t>
  </si>
  <si>
    <t>https://commercialvehicleinfo.com/auto-rickshaw-prices-in-india-with-specs-features-images/</t>
  </si>
  <si>
    <t>Mahindra Alfa DX</t>
  </si>
  <si>
    <t>Mahindra eAlfa Mini Electric Rickshaw</t>
  </si>
  <si>
    <t>Mahindra Launches e-Alfa Mini Electric Rickshaw; Priced At ₹ 1.12 Lakh</t>
  </si>
  <si>
    <t>https://auto.ndtv.com/news/mahindra-launches-e-alfa-mini-electric-rickshaw-priced-at-rs-1-12-lakh-1747907</t>
  </si>
  <si>
    <t>Mahindra Imperio</t>
  </si>
  <si>
    <t>Mahindra Pick-up</t>
  </si>
  <si>
    <t>Hindustan Motors Winner 1.5 XD</t>
  </si>
  <si>
    <t>Mahindra Maxximo Plus</t>
  </si>
  <si>
    <t>LDV Cargo Trucks</t>
  </si>
  <si>
    <t>HDV Cargo Trucks</t>
  </si>
  <si>
    <t>Ashok Leyland Ecomet 1214</t>
  </si>
  <si>
    <t>AMW 1618 TP</t>
  </si>
  <si>
    <t>Mahindra Truxo 25 202</t>
  </si>
  <si>
    <t>SML Isuzu Samarat ZT54SM TC</t>
  </si>
  <si>
    <t>Eicher 10.80</t>
  </si>
  <si>
    <t>Freight LDVs, Freight HDVS, India</t>
  </si>
  <si>
    <t>MotorBazee</t>
  </si>
  <si>
    <t>New Truck Search</t>
  </si>
  <si>
    <t>http://www.motorbazee.com/new+truck+search</t>
  </si>
  <si>
    <t>Tata Ace</t>
  </si>
  <si>
    <t>Tata LPB 407 EX2</t>
  </si>
  <si>
    <t>Tata SFC 407 Ex</t>
  </si>
  <si>
    <t>LDVs, HDVs, motorbikes</t>
  </si>
  <si>
    <t>We use data for new vehicles from Indian vehicle selling websites, sorted by popularity,</t>
  </si>
  <si>
    <t>opting for a variety of brands.</t>
  </si>
  <si>
    <t>We use values from the U.S. EPS.  See this variable in that model for more info.</t>
  </si>
  <si>
    <t>Currency Conversion</t>
  </si>
  <si>
    <t>We convert to 2012 USD, the currency input unit for the model.</t>
  </si>
  <si>
    <t>We convert back to Indian currency in the model's output area.</t>
  </si>
  <si>
    <t>In the India model, all three-wheeled vehicles are classified as freight motorbikes.</t>
  </si>
  <si>
    <t>Passenger Ships (passenger ferries)</t>
  </si>
  <si>
    <t>Many passenger ferries are quite large and also carry vehicles, at least in Canada.</t>
  </si>
  <si>
    <t>We don't have explicit data on passenger ferry pricing.</t>
  </si>
  <si>
    <t>Accordingly, we use the same value as we use for freight ships.</t>
  </si>
  <si>
    <t>aircraft, rail, freight ships</t>
  </si>
  <si>
    <t>passenger ships</t>
  </si>
  <si>
    <t>We use an assumption from the Canada EPS.  See the "Ships" tab for more info.</t>
  </si>
  <si>
    <t>India Inflation Rates</t>
  </si>
  <si>
    <t>Year</t>
  </si>
  <si>
    <t>Rate</t>
  </si>
  <si>
    <t>Value Indexed to 2012</t>
  </si>
  <si>
    <t>2017 lakhs</t>
  </si>
  <si>
    <t>2017 crore</t>
  </si>
  <si>
    <t>2017 Ruppees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</si>
</sst>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165" fontId="0" fillId="0" borderId="0" xfId="0" applyNumberFormat="1"/>
    <xf numFmtId="1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166" fontId="0" fillId="0" borderId="0" xfId="0" applyNumberFormat="1"/>
    <xf numFmtId="9" fontId="0" fillId="0" borderId="0" xfId="0" applyNumberFormat="1"/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9</v>
      </c>
    </row>
    <row r="3" spans="1:2" x14ac:dyDescent="0.25">
      <c r="A3" s="1" t="s">
        <v>10</v>
      </c>
      <c r="B3" s="2" t="s">
        <v>119</v>
      </c>
    </row>
    <row r="4" spans="1:2" x14ac:dyDescent="0.25">
      <c r="B4" s="5" t="s">
        <v>90</v>
      </c>
    </row>
    <row r="5" spans="1:2" x14ac:dyDescent="0.25">
      <c r="B5" s="7">
        <v>2018</v>
      </c>
    </row>
    <row r="6" spans="1:2" x14ac:dyDescent="0.25">
      <c r="B6" s="5" t="s">
        <v>120</v>
      </c>
    </row>
    <row r="7" spans="1:2" x14ac:dyDescent="0.25">
      <c r="B7" s="5" t="s">
        <v>121</v>
      </c>
    </row>
    <row r="8" spans="1:2" x14ac:dyDescent="0.25">
      <c r="B8" s="5" t="s">
        <v>122</v>
      </c>
    </row>
    <row r="9" spans="1:2" x14ac:dyDescent="0.25">
      <c r="B9" s="5"/>
    </row>
    <row r="10" spans="1:2" x14ac:dyDescent="0.25">
      <c r="B10" s="13" t="s">
        <v>94</v>
      </c>
    </row>
    <row r="11" spans="1:2" x14ac:dyDescent="0.25">
      <c r="B11" s="12" t="s">
        <v>90</v>
      </c>
    </row>
    <row r="12" spans="1:2" x14ac:dyDescent="0.25">
      <c r="B12" s="14">
        <v>2017</v>
      </c>
    </row>
    <row r="13" spans="1:2" x14ac:dyDescent="0.25">
      <c r="B13" s="18" t="s">
        <v>91</v>
      </c>
    </row>
    <row r="14" spans="1:2" x14ac:dyDescent="0.25">
      <c r="B14" s="18" t="s">
        <v>92</v>
      </c>
    </row>
    <row r="15" spans="1:2" x14ac:dyDescent="0.25">
      <c r="B15" s="12" t="s">
        <v>93</v>
      </c>
    </row>
    <row r="17" spans="2:2" x14ac:dyDescent="0.25">
      <c r="B17" s="2" t="s">
        <v>176</v>
      </c>
    </row>
    <row r="18" spans="2:2" x14ac:dyDescent="0.25">
      <c r="B18" t="s">
        <v>177</v>
      </c>
    </row>
    <row r="19" spans="2:2" x14ac:dyDescent="0.25">
      <c r="B19" s="19">
        <v>2018</v>
      </c>
    </row>
    <row r="20" spans="2:2" x14ac:dyDescent="0.25">
      <c r="B20" t="s">
        <v>178</v>
      </c>
    </row>
    <row r="21" spans="2:2" x14ac:dyDescent="0.25">
      <c r="B21" s="11" t="s">
        <v>179</v>
      </c>
    </row>
    <row r="22" spans="2:2" x14ac:dyDescent="0.25">
      <c r="B22" s="12"/>
    </row>
    <row r="23" spans="2:2" x14ac:dyDescent="0.25">
      <c r="B23" s="12"/>
    </row>
    <row r="24" spans="2:2" x14ac:dyDescent="0.25">
      <c r="B24" s="13" t="s">
        <v>7</v>
      </c>
    </row>
    <row r="25" spans="2:2" x14ac:dyDescent="0.25">
      <c r="B25" s="12" t="s">
        <v>31</v>
      </c>
    </row>
    <row r="26" spans="2:2" x14ac:dyDescent="0.25">
      <c r="B26" s="14">
        <v>2012</v>
      </c>
    </row>
    <row r="27" spans="2:2" x14ac:dyDescent="0.25">
      <c r="B27" s="12" t="s">
        <v>32</v>
      </c>
    </row>
    <row r="28" spans="2:2" ht="30" x14ac:dyDescent="0.25">
      <c r="B28" s="12" t="s">
        <v>33</v>
      </c>
    </row>
    <row r="29" spans="2:2" x14ac:dyDescent="0.25">
      <c r="B29" s="12"/>
    </row>
    <row r="30" spans="2:2" x14ac:dyDescent="0.25">
      <c r="B30" s="13" t="s">
        <v>38</v>
      </c>
    </row>
    <row r="31" spans="2:2" x14ac:dyDescent="0.25">
      <c r="B31" s="12" t="s">
        <v>34</v>
      </c>
    </row>
    <row r="32" spans="2:2" x14ac:dyDescent="0.25">
      <c r="B32" s="14">
        <v>2014</v>
      </c>
    </row>
    <row r="33" spans="2:2" x14ac:dyDescent="0.25">
      <c r="B33" s="12" t="s">
        <v>35</v>
      </c>
    </row>
    <row r="34" spans="2:2" ht="30" x14ac:dyDescent="0.25">
      <c r="B34" s="12" t="s">
        <v>36</v>
      </c>
    </row>
    <row r="35" spans="2:2" x14ac:dyDescent="0.25">
      <c r="B35" s="12" t="s">
        <v>37</v>
      </c>
    </row>
    <row r="36" spans="2:2" x14ac:dyDescent="0.25">
      <c r="B36" s="12"/>
    </row>
    <row r="37" spans="2:2" x14ac:dyDescent="0.25">
      <c r="B37" s="2" t="s">
        <v>8</v>
      </c>
    </row>
    <row r="38" spans="2:2" x14ac:dyDescent="0.25">
      <c r="B38" s="6" t="s">
        <v>79</v>
      </c>
    </row>
    <row r="40" spans="2:2" x14ac:dyDescent="0.25">
      <c r="B40" s="13" t="s">
        <v>137</v>
      </c>
    </row>
    <row r="41" spans="2:2" x14ac:dyDescent="0.25">
      <c r="B41" s="12" t="s">
        <v>138</v>
      </c>
    </row>
    <row r="42" spans="2:2" x14ac:dyDescent="0.25">
      <c r="B42" s="14">
        <v>2018</v>
      </c>
    </row>
    <row r="43" spans="2:2" x14ac:dyDescent="0.25">
      <c r="B43" s="12" t="s">
        <v>140</v>
      </c>
    </row>
    <row r="44" spans="2:2" x14ac:dyDescent="0.25">
      <c r="B44" s="12" t="s">
        <v>139</v>
      </c>
    </row>
    <row r="45" spans="2:2" x14ac:dyDescent="0.25">
      <c r="B45" s="5" t="s">
        <v>141</v>
      </c>
    </row>
    <row r="46" spans="2:2" x14ac:dyDescent="0.25">
      <c r="B46" s="5"/>
    </row>
    <row r="47" spans="2:2" x14ac:dyDescent="0.25">
      <c r="B47" s="2" t="s">
        <v>157</v>
      </c>
    </row>
    <row r="48" spans="2:2" x14ac:dyDescent="0.25">
      <c r="B48" s="5" t="s">
        <v>158</v>
      </c>
    </row>
    <row r="49" spans="1:2" x14ac:dyDescent="0.25">
      <c r="B49" s="7">
        <v>2018</v>
      </c>
    </row>
    <row r="50" spans="1:2" x14ac:dyDescent="0.25">
      <c r="B50" s="5" t="s">
        <v>159</v>
      </c>
    </row>
    <row r="51" spans="1:2" x14ac:dyDescent="0.25">
      <c r="B51" s="5" t="s">
        <v>160</v>
      </c>
    </row>
    <row r="52" spans="1:2" x14ac:dyDescent="0.25">
      <c r="B52" s="5"/>
    </row>
    <row r="53" spans="1:2" x14ac:dyDescent="0.25">
      <c r="B53" s="5" t="s">
        <v>90</v>
      </c>
    </row>
    <row r="54" spans="1:2" x14ac:dyDescent="0.25">
      <c r="B54" s="7">
        <v>2017</v>
      </c>
    </row>
    <row r="55" spans="1:2" x14ac:dyDescent="0.25">
      <c r="B55" s="5" t="s">
        <v>163</v>
      </c>
    </row>
    <row r="56" spans="1:2" x14ac:dyDescent="0.25">
      <c r="B56" s="5" t="s">
        <v>164</v>
      </c>
    </row>
    <row r="57" spans="1:2" x14ac:dyDescent="0.25">
      <c r="B57" s="5"/>
    </row>
    <row r="58" spans="1:2" x14ac:dyDescent="0.25">
      <c r="A58" s="1" t="s">
        <v>6</v>
      </c>
    </row>
    <row r="59" spans="1:2" x14ac:dyDescent="0.25">
      <c r="A59" t="s">
        <v>11</v>
      </c>
    </row>
    <row r="60" spans="1:2" x14ac:dyDescent="0.25">
      <c r="A60" t="s">
        <v>12</v>
      </c>
    </row>
    <row r="61" spans="1:2" x14ac:dyDescent="0.25">
      <c r="A61" t="s">
        <v>13</v>
      </c>
    </row>
    <row r="63" spans="1:2" x14ac:dyDescent="0.25">
      <c r="A63" t="s">
        <v>190</v>
      </c>
    </row>
    <row r="65" spans="1:2" x14ac:dyDescent="0.25">
      <c r="A65" s="1" t="s">
        <v>183</v>
      </c>
    </row>
    <row r="66" spans="1:2" x14ac:dyDescent="0.25">
      <c r="A66" t="s">
        <v>184</v>
      </c>
    </row>
    <row r="67" spans="1:2" x14ac:dyDescent="0.25">
      <c r="A67" t="s">
        <v>185</v>
      </c>
    </row>
    <row r="69" spans="1:2" x14ac:dyDescent="0.25">
      <c r="A69" s="1" t="s">
        <v>195</v>
      </c>
    </row>
    <row r="70" spans="1:2" x14ac:dyDescent="0.25">
      <c r="A70" t="s">
        <v>186</v>
      </c>
    </row>
    <row r="72" spans="1:2" x14ac:dyDescent="0.25">
      <c r="A72" s="1" t="s">
        <v>196</v>
      </c>
    </row>
    <row r="73" spans="1:2" x14ac:dyDescent="0.25">
      <c r="A73" t="s">
        <v>197</v>
      </c>
    </row>
    <row r="76" spans="1:2" x14ac:dyDescent="0.25">
      <c r="A76" s="2" t="s">
        <v>187</v>
      </c>
      <c r="B76" s="15"/>
    </row>
    <row r="77" spans="1:2" x14ac:dyDescent="0.25">
      <c r="A77" t="s">
        <v>188</v>
      </c>
    </row>
    <row r="78" spans="1:2" x14ac:dyDescent="0.25">
      <c r="A78" t="s">
        <v>189</v>
      </c>
    </row>
    <row r="80" spans="1:2" x14ac:dyDescent="0.25">
      <c r="A80" s="1" t="s">
        <v>88</v>
      </c>
    </row>
    <row r="81" spans="1:3" x14ac:dyDescent="0.25">
      <c r="A81">
        <v>54.77</v>
      </c>
      <c r="B81" s="19">
        <v>2012</v>
      </c>
    </row>
    <row r="83" spans="1:3" x14ac:dyDescent="0.25">
      <c r="A83" s="1" t="s">
        <v>123</v>
      </c>
    </row>
    <row r="84" spans="1:3" x14ac:dyDescent="0.25">
      <c r="A84">
        <v>10000000</v>
      </c>
    </row>
    <row r="86" spans="1:3" x14ac:dyDescent="0.25">
      <c r="A86" s="1" t="s">
        <v>124</v>
      </c>
    </row>
    <row r="87" spans="1:3" x14ac:dyDescent="0.25">
      <c r="A87">
        <v>100000</v>
      </c>
    </row>
    <row r="89" spans="1:3" x14ac:dyDescent="0.25">
      <c r="A89" s="1" t="s">
        <v>198</v>
      </c>
      <c r="C89" s="11"/>
    </row>
    <row r="90" spans="1:3" x14ac:dyDescent="0.25">
      <c r="A90" s="21" t="s">
        <v>199</v>
      </c>
      <c r="B90" s="21" t="s">
        <v>200</v>
      </c>
      <c r="C90" t="s">
        <v>201</v>
      </c>
    </row>
    <row r="91" spans="1:3" x14ac:dyDescent="0.25">
      <c r="A91">
        <v>2010</v>
      </c>
      <c r="B91" s="22">
        <v>9.4700000000000006E-2</v>
      </c>
      <c r="C91" s="23">
        <f>C92/(1+B92)</f>
        <v>0.84470208721577789</v>
      </c>
    </row>
    <row r="92" spans="1:3" x14ac:dyDescent="0.25">
      <c r="A92">
        <v>2011</v>
      </c>
      <c r="B92" s="22">
        <v>6.4899999999999999E-2</v>
      </c>
      <c r="C92" s="23">
        <f>C93/(1+B93)</f>
        <v>0.8995232526760818</v>
      </c>
    </row>
    <row r="93" spans="1:3" x14ac:dyDescent="0.25">
      <c r="A93">
        <v>2012</v>
      </c>
      <c r="B93" s="22">
        <v>0.11169999999999999</v>
      </c>
      <c r="C93">
        <v>1</v>
      </c>
    </row>
    <row r="94" spans="1:3" x14ac:dyDescent="0.25">
      <c r="A94">
        <v>2013</v>
      </c>
      <c r="B94" s="22">
        <v>9.1300000000000006E-2</v>
      </c>
      <c r="C94" s="23">
        <f>C93*(1+B94)</f>
        <v>1.0912999999999999</v>
      </c>
    </row>
    <row r="95" spans="1:3" x14ac:dyDescent="0.25">
      <c r="A95">
        <v>2014</v>
      </c>
      <c r="B95" s="22">
        <v>5.8599999999999999E-2</v>
      </c>
      <c r="C95" s="23">
        <f t="shared" ref="C95:C98" si="0">C94*(1+B95)</f>
        <v>1.1552501799999999</v>
      </c>
    </row>
    <row r="96" spans="1:3" x14ac:dyDescent="0.25">
      <c r="A96">
        <v>2015</v>
      </c>
      <c r="B96" s="22">
        <v>6.3200000000000006E-2</v>
      </c>
      <c r="C96" s="23">
        <f t="shared" si="0"/>
        <v>1.2282619913759998</v>
      </c>
    </row>
    <row r="97" spans="1:3" x14ac:dyDescent="0.25">
      <c r="A97">
        <v>2016</v>
      </c>
      <c r="B97" s="22">
        <v>2.23E-2</v>
      </c>
      <c r="C97" s="23">
        <f t="shared" si="0"/>
        <v>1.2556522337836846</v>
      </c>
    </row>
    <row r="98" spans="1:3" x14ac:dyDescent="0.25">
      <c r="A98">
        <v>2017</v>
      </c>
      <c r="B98" s="24">
        <v>0.04</v>
      </c>
      <c r="C98" s="23">
        <f t="shared" si="0"/>
        <v>1.3058783231350322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4">
        <f>'India Psgr LDVs'!B42</f>
        <v>13701.894582131223</v>
      </c>
      <c r="C2" s="4">
        <f>$B2</f>
        <v>13701.894582131223</v>
      </c>
      <c r="D2" s="4">
        <f t="shared" ref="D2:AJ6" si="0">$B2</f>
        <v>13701.894582131223</v>
      </c>
      <c r="E2" s="4">
        <f t="shared" si="0"/>
        <v>13701.894582131223</v>
      </c>
      <c r="F2" s="4">
        <f t="shared" si="0"/>
        <v>13701.894582131223</v>
      </c>
      <c r="G2" s="4">
        <f t="shared" si="0"/>
        <v>13701.894582131223</v>
      </c>
      <c r="H2" s="4">
        <f t="shared" si="0"/>
        <v>13701.894582131223</v>
      </c>
      <c r="I2" s="4">
        <f t="shared" si="0"/>
        <v>13701.894582131223</v>
      </c>
      <c r="J2" s="4">
        <f t="shared" si="0"/>
        <v>13701.894582131223</v>
      </c>
      <c r="K2" s="4">
        <f t="shared" si="0"/>
        <v>13701.894582131223</v>
      </c>
      <c r="L2" s="4">
        <f t="shared" si="0"/>
        <v>13701.894582131223</v>
      </c>
      <c r="M2" s="4">
        <f t="shared" si="0"/>
        <v>13701.894582131223</v>
      </c>
      <c r="N2" s="4">
        <f t="shared" si="0"/>
        <v>13701.894582131223</v>
      </c>
      <c r="O2" s="4">
        <f t="shared" si="0"/>
        <v>13701.894582131223</v>
      </c>
      <c r="P2" s="4">
        <f t="shared" si="0"/>
        <v>13701.894582131223</v>
      </c>
      <c r="Q2" s="4">
        <f t="shared" si="0"/>
        <v>13701.894582131223</v>
      </c>
      <c r="R2" s="4">
        <f t="shared" si="0"/>
        <v>13701.894582131223</v>
      </c>
      <c r="S2" s="4">
        <f t="shared" si="0"/>
        <v>13701.894582131223</v>
      </c>
      <c r="T2" s="4">
        <f t="shared" si="0"/>
        <v>13701.894582131223</v>
      </c>
      <c r="U2" s="4">
        <f t="shared" si="0"/>
        <v>13701.894582131223</v>
      </c>
      <c r="V2" s="4">
        <f t="shared" si="0"/>
        <v>13701.894582131223</v>
      </c>
      <c r="W2" s="4">
        <f t="shared" si="0"/>
        <v>13701.894582131223</v>
      </c>
      <c r="X2" s="4">
        <f t="shared" si="0"/>
        <v>13701.894582131223</v>
      </c>
      <c r="Y2" s="4">
        <f t="shared" si="0"/>
        <v>13701.894582131223</v>
      </c>
      <c r="Z2" s="4">
        <f t="shared" si="0"/>
        <v>13701.894582131223</v>
      </c>
      <c r="AA2" s="4">
        <f t="shared" si="0"/>
        <v>13701.894582131223</v>
      </c>
      <c r="AB2" s="4">
        <f t="shared" si="0"/>
        <v>13701.894582131223</v>
      </c>
      <c r="AC2" s="4">
        <f t="shared" si="0"/>
        <v>13701.894582131223</v>
      </c>
      <c r="AD2" s="4">
        <f t="shared" si="0"/>
        <v>13701.894582131223</v>
      </c>
      <c r="AE2" s="4">
        <f t="shared" si="0"/>
        <v>13701.894582131223</v>
      </c>
      <c r="AF2" s="4">
        <f t="shared" si="0"/>
        <v>13701.894582131223</v>
      </c>
      <c r="AG2" s="4">
        <f t="shared" si="0"/>
        <v>13701.894582131223</v>
      </c>
      <c r="AH2" s="4">
        <f t="shared" si="0"/>
        <v>13701.894582131223</v>
      </c>
      <c r="AI2" s="4">
        <f t="shared" si="0"/>
        <v>13701.894582131223</v>
      </c>
      <c r="AJ2" s="4">
        <f t="shared" si="0"/>
        <v>13701.894582131223</v>
      </c>
    </row>
    <row r="3" spans="1:36" x14ac:dyDescent="0.25">
      <c r="A3" t="s">
        <v>1</v>
      </c>
      <c r="B3" s="4">
        <f>'India Psgr LDVs'!B43</f>
        <v>8075.7288884071368</v>
      </c>
      <c r="C3" s="4">
        <f t="shared" ref="C3:R6" si="1">$B3</f>
        <v>8075.7288884071368</v>
      </c>
      <c r="D3" s="4">
        <f t="shared" si="1"/>
        <v>8075.7288884071368</v>
      </c>
      <c r="E3" s="4">
        <f t="shared" si="1"/>
        <v>8075.7288884071368</v>
      </c>
      <c r="F3" s="4">
        <f t="shared" si="1"/>
        <v>8075.7288884071368</v>
      </c>
      <c r="G3" s="4">
        <f t="shared" si="1"/>
        <v>8075.7288884071368</v>
      </c>
      <c r="H3" s="4">
        <f t="shared" si="1"/>
        <v>8075.7288884071368</v>
      </c>
      <c r="I3" s="4">
        <f t="shared" si="1"/>
        <v>8075.7288884071368</v>
      </c>
      <c r="J3" s="4">
        <f t="shared" si="1"/>
        <v>8075.7288884071368</v>
      </c>
      <c r="K3" s="4">
        <f t="shared" si="1"/>
        <v>8075.7288884071368</v>
      </c>
      <c r="L3" s="4">
        <f t="shared" si="1"/>
        <v>8075.7288884071368</v>
      </c>
      <c r="M3" s="4">
        <f t="shared" si="1"/>
        <v>8075.7288884071368</v>
      </c>
      <c r="N3" s="4">
        <f t="shared" si="1"/>
        <v>8075.7288884071368</v>
      </c>
      <c r="O3" s="4">
        <f t="shared" si="1"/>
        <v>8075.7288884071368</v>
      </c>
      <c r="P3" s="4">
        <f t="shared" si="1"/>
        <v>8075.7288884071368</v>
      </c>
      <c r="Q3" s="4">
        <f t="shared" si="1"/>
        <v>8075.7288884071368</v>
      </c>
      <c r="R3" s="4">
        <f t="shared" si="1"/>
        <v>8075.7288884071368</v>
      </c>
      <c r="S3" s="4">
        <f t="shared" si="0"/>
        <v>8075.7288884071368</v>
      </c>
      <c r="T3" s="4">
        <f t="shared" si="0"/>
        <v>8075.7288884071368</v>
      </c>
      <c r="U3" s="4">
        <f t="shared" si="0"/>
        <v>8075.7288884071368</v>
      </c>
      <c r="V3" s="4">
        <f t="shared" si="0"/>
        <v>8075.7288884071368</v>
      </c>
      <c r="W3" s="4">
        <f t="shared" si="0"/>
        <v>8075.7288884071368</v>
      </c>
      <c r="X3" s="4">
        <f t="shared" si="0"/>
        <v>8075.7288884071368</v>
      </c>
      <c r="Y3" s="4">
        <f t="shared" si="0"/>
        <v>8075.7288884071368</v>
      </c>
      <c r="Z3" s="4">
        <f t="shared" si="0"/>
        <v>8075.7288884071368</v>
      </c>
      <c r="AA3" s="4">
        <f t="shared" si="0"/>
        <v>8075.7288884071368</v>
      </c>
      <c r="AB3" s="4">
        <f t="shared" si="0"/>
        <v>8075.7288884071368</v>
      </c>
      <c r="AC3" s="4">
        <f t="shared" si="0"/>
        <v>8075.7288884071368</v>
      </c>
      <c r="AD3" s="4">
        <f t="shared" si="0"/>
        <v>8075.7288884071368</v>
      </c>
      <c r="AE3" s="4">
        <f t="shared" si="0"/>
        <v>8075.7288884071368</v>
      </c>
      <c r="AF3" s="4">
        <f t="shared" si="0"/>
        <v>8075.7288884071368</v>
      </c>
      <c r="AG3" s="4">
        <f t="shared" si="0"/>
        <v>8075.7288884071368</v>
      </c>
      <c r="AH3" s="4">
        <f t="shared" si="0"/>
        <v>8075.7288884071368</v>
      </c>
      <c r="AI3" s="4">
        <f t="shared" si="0"/>
        <v>8075.7288884071368</v>
      </c>
      <c r="AJ3" s="4">
        <f t="shared" si="0"/>
        <v>8075.7288884071368</v>
      </c>
    </row>
    <row r="4" spans="1:36" x14ac:dyDescent="0.25">
      <c r="A4" t="s">
        <v>2</v>
      </c>
      <c r="B4" s="4">
        <f>'India Psgr LDVs'!B44</f>
        <v>8172.201411485411</v>
      </c>
      <c r="C4" s="4">
        <f t="shared" si="1"/>
        <v>8172.201411485411</v>
      </c>
      <c r="D4" s="4">
        <f t="shared" si="0"/>
        <v>8172.201411485411</v>
      </c>
      <c r="E4" s="4">
        <f t="shared" si="0"/>
        <v>8172.201411485411</v>
      </c>
      <c r="F4" s="4">
        <f t="shared" si="0"/>
        <v>8172.201411485411</v>
      </c>
      <c r="G4" s="4">
        <f t="shared" si="0"/>
        <v>8172.201411485411</v>
      </c>
      <c r="H4" s="4">
        <f t="shared" si="0"/>
        <v>8172.201411485411</v>
      </c>
      <c r="I4" s="4">
        <f t="shared" si="0"/>
        <v>8172.201411485411</v>
      </c>
      <c r="J4" s="4">
        <f t="shared" si="0"/>
        <v>8172.201411485411</v>
      </c>
      <c r="K4" s="4">
        <f t="shared" si="0"/>
        <v>8172.201411485411</v>
      </c>
      <c r="L4" s="4">
        <f t="shared" si="0"/>
        <v>8172.201411485411</v>
      </c>
      <c r="M4" s="4">
        <f t="shared" si="0"/>
        <v>8172.201411485411</v>
      </c>
      <c r="N4" s="4">
        <f t="shared" si="0"/>
        <v>8172.201411485411</v>
      </c>
      <c r="O4" s="4">
        <f t="shared" si="0"/>
        <v>8172.201411485411</v>
      </c>
      <c r="P4" s="4">
        <f t="shared" si="0"/>
        <v>8172.201411485411</v>
      </c>
      <c r="Q4" s="4">
        <f t="shared" si="0"/>
        <v>8172.201411485411</v>
      </c>
      <c r="R4" s="4">
        <f t="shared" si="0"/>
        <v>8172.201411485411</v>
      </c>
      <c r="S4" s="4">
        <f t="shared" si="0"/>
        <v>8172.201411485411</v>
      </c>
      <c r="T4" s="4">
        <f t="shared" si="0"/>
        <v>8172.201411485411</v>
      </c>
      <c r="U4" s="4">
        <f t="shared" si="0"/>
        <v>8172.201411485411</v>
      </c>
      <c r="V4" s="4">
        <f t="shared" si="0"/>
        <v>8172.201411485411</v>
      </c>
      <c r="W4" s="4">
        <f t="shared" si="0"/>
        <v>8172.201411485411</v>
      </c>
      <c r="X4" s="4">
        <f t="shared" si="0"/>
        <v>8172.201411485411</v>
      </c>
      <c r="Y4" s="4">
        <f t="shared" si="0"/>
        <v>8172.201411485411</v>
      </c>
      <c r="Z4" s="4">
        <f t="shared" si="0"/>
        <v>8172.201411485411</v>
      </c>
      <c r="AA4" s="4">
        <f t="shared" si="0"/>
        <v>8172.201411485411</v>
      </c>
      <c r="AB4" s="4">
        <f t="shared" si="0"/>
        <v>8172.201411485411</v>
      </c>
      <c r="AC4" s="4">
        <f t="shared" si="0"/>
        <v>8172.201411485411</v>
      </c>
      <c r="AD4" s="4">
        <f t="shared" si="0"/>
        <v>8172.201411485411</v>
      </c>
      <c r="AE4" s="4">
        <f t="shared" si="0"/>
        <v>8172.201411485411</v>
      </c>
      <c r="AF4" s="4">
        <f t="shared" si="0"/>
        <v>8172.201411485411</v>
      </c>
      <c r="AG4" s="4">
        <f t="shared" si="0"/>
        <v>8172.201411485411</v>
      </c>
      <c r="AH4" s="4">
        <f t="shared" si="0"/>
        <v>8172.201411485411</v>
      </c>
      <c r="AI4" s="4">
        <f t="shared" si="0"/>
        <v>8172.201411485411</v>
      </c>
      <c r="AJ4" s="4">
        <f t="shared" si="0"/>
        <v>8172.201411485411</v>
      </c>
    </row>
    <row r="5" spans="1:36" x14ac:dyDescent="0.25">
      <c r="A5" t="s">
        <v>3</v>
      </c>
      <c r="B5" s="4">
        <f>'India Psgr LDVs'!B45</f>
        <v>10574.227420883515</v>
      </c>
      <c r="C5" s="4">
        <f t="shared" si="1"/>
        <v>10574.227420883515</v>
      </c>
      <c r="D5" s="4">
        <f t="shared" si="0"/>
        <v>10574.227420883515</v>
      </c>
      <c r="E5" s="4">
        <f t="shared" si="0"/>
        <v>10574.227420883515</v>
      </c>
      <c r="F5" s="4">
        <f t="shared" si="0"/>
        <v>10574.227420883515</v>
      </c>
      <c r="G5" s="4">
        <f t="shared" si="0"/>
        <v>10574.227420883515</v>
      </c>
      <c r="H5" s="4">
        <f t="shared" si="0"/>
        <v>10574.227420883515</v>
      </c>
      <c r="I5" s="4">
        <f t="shared" si="0"/>
        <v>10574.227420883515</v>
      </c>
      <c r="J5" s="4">
        <f t="shared" si="0"/>
        <v>10574.227420883515</v>
      </c>
      <c r="K5" s="4">
        <f t="shared" si="0"/>
        <v>10574.227420883515</v>
      </c>
      <c r="L5" s="4">
        <f t="shared" si="0"/>
        <v>10574.227420883515</v>
      </c>
      <c r="M5" s="4">
        <f t="shared" si="0"/>
        <v>10574.227420883515</v>
      </c>
      <c r="N5" s="4">
        <f t="shared" si="0"/>
        <v>10574.227420883515</v>
      </c>
      <c r="O5" s="4">
        <f t="shared" si="0"/>
        <v>10574.227420883515</v>
      </c>
      <c r="P5" s="4">
        <f t="shared" si="0"/>
        <v>10574.227420883515</v>
      </c>
      <c r="Q5" s="4">
        <f t="shared" si="0"/>
        <v>10574.227420883515</v>
      </c>
      <c r="R5" s="4">
        <f t="shared" si="0"/>
        <v>10574.227420883515</v>
      </c>
      <c r="S5" s="4">
        <f t="shared" si="0"/>
        <v>10574.227420883515</v>
      </c>
      <c r="T5" s="4">
        <f t="shared" si="0"/>
        <v>10574.227420883515</v>
      </c>
      <c r="U5" s="4">
        <f t="shared" si="0"/>
        <v>10574.227420883515</v>
      </c>
      <c r="V5" s="4">
        <f t="shared" si="0"/>
        <v>10574.227420883515</v>
      </c>
      <c r="W5" s="4">
        <f t="shared" si="0"/>
        <v>10574.227420883515</v>
      </c>
      <c r="X5" s="4">
        <f t="shared" si="0"/>
        <v>10574.227420883515</v>
      </c>
      <c r="Y5" s="4">
        <f t="shared" si="0"/>
        <v>10574.227420883515</v>
      </c>
      <c r="Z5" s="4">
        <f t="shared" si="0"/>
        <v>10574.227420883515</v>
      </c>
      <c r="AA5" s="4">
        <f t="shared" si="0"/>
        <v>10574.227420883515</v>
      </c>
      <c r="AB5" s="4">
        <f t="shared" si="0"/>
        <v>10574.227420883515</v>
      </c>
      <c r="AC5" s="4">
        <f t="shared" si="0"/>
        <v>10574.227420883515</v>
      </c>
      <c r="AD5" s="4">
        <f t="shared" si="0"/>
        <v>10574.227420883515</v>
      </c>
      <c r="AE5" s="4">
        <f t="shared" si="0"/>
        <v>10574.227420883515</v>
      </c>
      <c r="AF5" s="4">
        <f t="shared" si="0"/>
        <v>10574.227420883515</v>
      </c>
      <c r="AG5" s="4">
        <f t="shared" si="0"/>
        <v>10574.227420883515</v>
      </c>
      <c r="AH5" s="4">
        <f t="shared" si="0"/>
        <v>10574.227420883515</v>
      </c>
      <c r="AI5" s="4">
        <f t="shared" si="0"/>
        <v>10574.227420883515</v>
      </c>
      <c r="AJ5" s="4">
        <f t="shared" si="0"/>
        <v>10574.227420883515</v>
      </c>
    </row>
    <row r="6" spans="1:36" x14ac:dyDescent="0.25">
      <c r="A6" t="s">
        <v>4</v>
      </c>
      <c r="B6" s="4">
        <f>'India Psgr LDVs'!B46</f>
        <v>74680.918082648699</v>
      </c>
      <c r="C6" s="4">
        <f t="shared" si="1"/>
        <v>74680.918082648699</v>
      </c>
      <c r="D6" s="4">
        <f t="shared" si="0"/>
        <v>74680.918082648699</v>
      </c>
      <c r="E6" s="4">
        <f t="shared" si="0"/>
        <v>74680.918082648699</v>
      </c>
      <c r="F6" s="4">
        <f t="shared" si="0"/>
        <v>74680.918082648699</v>
      </c>
      <c r="G6" s="4">
        <f t="shared" si="0"/>
        <v>74680.918082648699</v>
      </c>
      <c r="H6" s="4">
        <f t="shared" si="0"/>
        <v>74680.918082648699</v>
      </c>
      <c r="I6" s="4">
        <f t="shared" si="0"/>
        <v>74680.918082648699</v>
      </c>
      <c r="J6" s="4">
        <f t="shared" si="0"/>
        <v>74680.918082648699</v>
      </c>
      <c r="K6" s="4">
        <f t="shared" si="0"/>
        <v>74680.918082648699</v>
      </c>
      <c r="L6" s="4">
        <f t="shared" si="0"/>
        <v>74680.918082648699</v>
      </c>
      <c r="M6" s="4">
        <f t="shared" si="0"/>
        <v>74680.918082648699</v>
      </c>
      <c r="N6" s="4">
        <f t="shared" si="0"/>
        <v>74680.918082648699</v>
      </c>
      <c r="O6" s="4">
        <f t="shared" si="0"/>
        <v>74680.918082648699</v>
      </c>
      <c r="P6" s="4">
        <f t="shared" si="0"/>
        <v>74680.918082648699</v>
      </c>
      <c r="Q6" s="4">
        <f t="shared" si="0"/>
        <v>74680.918082648699</v>
      </c>
      <c r="R6" s="4">
        <f t="shared" si="0"/>
        <v>74680.918082648699</v>
      </c>
      <c r="S6" s="4">
        <f t="shared" si="0"/>
        <v>74680.918082648699</v>
      </c>
      <c r="T6" s="4">
        <f t="shared" si="0"/>
        <v>74680.918082648699</v>
      </c>
      <c r="U6" s="4">
        <f t="shared" si="0"/>
        <v>74680.918082648699</v>
      </c>
      <c r="V6" s="4">
        <f t="shared" si="0"/>
        <v>74680.918082648699</v>
      </c>
      <c r="W6" s="4">
        <f t="shared" si="0"/>
        <v>74680.918082648699</v>
      </c>
      <c r="X6" s="4">
        <f t="shared" si="0"/>
        <v>74680.918082648699</v>
      </c>
      <c r="Y6" s="4">
        <f t="shared" si="0"/>
        <v>74680.918082648699</v>
      </c>
      <c r="Z6" s="4">
        <f t="shared" si="0"/>
        <v>74680.918082648699</v>
      </c>
      <c r="AA6" s="4">
        <f t="shared" si="0"/>
        <v>74680.918082648699</v>
      </c>
      <c r="AB6" s="4">
        <f t="shared" si="0"/>
        <v>74680.918082648699</v>
      </c>
      <c r="AC6" s="4">
        <f t="shared" si="0"/>
        <v>74680.918082648699</v>
      </c>
      <c r="AD6" s="4">
        <f t="shared" si="0"/>
        <v>74680.918082648699</v>
      </c>
      <c r="AE6" s="4">
        <f t="shared" si="0"/>
        <v>74680.918082648699</v>
      </c>
      <c r="AF6" s="4">
        <f t="shared" si="0"/>
        <v>74680.918082648699</v>
      </c>
      <c r="AG6" s="4">
        <f t="shared" si="0"/>
        <v>74680.918082648699</v>
      </c>
      <c r="AH6" s="4">
        <f t="shared" si="0"/>
        <v>74680.918082648699</v>
      </c>
      <c r="AI6" s="4">
        <f t="shared" si="0"/>
        <v>74680.918082648699</v>
      </c>
      <c r="AJ6" s="4">
        <f t="shared" si="0"/>
        <v>74680.918082648699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7">
        <f>'India Frgt LDVs'!B21</f>
        <v>0</v>
      </c>
      <c r="C2" s="17">
        <f>$B2</f>
        <v>0</v>
      </c>
      <c r="D2" s="17">
        <f t="shared" ref="D2:AJ6" si="0">$B2</f>
        <v>0</v>
      </c>
      <c r="E2" s="17">
        <f t="shared" si="0"/>
        <v>0</v>
      </c>
      <c r="F2" s="17">
        <f t="shared" si="0"/>
        <v>0</v>
      </c>
      <c r="G2" s="17">
        <f t="shared" si="0"/>
        <v>0</v>
      </c>
      <c r="H2" s="17">
        <f t="shared" si="0"/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</row>
    <row r="3" spans="1:36" x14ac:dyDescent="0.25">
      <c r="A3" t="s">
        <v>1</v>
      </c>
      <c r="B3" s="17">
        <f>'India Frgt LDVs'!B22</f>
        <v>9986.3042911094144</v>
      </c>
      <c r="C3" s="17">
        <f t="shared" ref="C3:R6" si="1">$B3</f>
        <v>9986.3042911094144</v>
      </c>
      <c r="D3" s="17">
        <f t="shared" si="1"/>
        <v>9986.3042911094144</v>
      </c>
      <c r="E3" s="17">
        <f t="shared" si="1"/>
        <v>9986.3042911094144</v>
      </c>
      <c r="F3" s="17">
        <f t="shared" si="1"/>
        <v>9986.3042911094144</v>
      </c>
      <c r="G3" s="17">
        <f t="shared" si="1"/>
        <v>9986.3042911094144</v>
      </c>
      <c r="H3" s="17">
        <f t="shared" si="1"/>
        <v>9986.3042911094144</v>
      </c>
      <c r="I3" s="17">
        <f t="shared" si="1"/>
        <v>9986.3042911094144</v>
      </c>
      <c r="J3" s="17">
        <f t="shared" si="1"/>
        <v>9986.3042911094144</v>
      </c>
      <c r="K3" s="17">
        <f t="shared" si="1"/>
        <v>9986.3042911094144</v>
      </c>
      <c r="L3" s="17">
        <f t="shared" si="1"/>
        <v>9986.3042911094144</v>
      </c>
      <c r="M3" s="17">
        <f t="shared" si="1"/>
        <v>9986.3042911094144</v>
      </c>
      <c r="N3" s="17">
        <f t="shared" si="1"/>
        <v>9986.3042911094144</v>
      </c>
      <c r="O3" s="17">
        <f t="shared" si="1"/>
        <v>9986.3042911094144</v>
      </c>
      <c r="P3" s="17">
        <f t="shared" si="1"/>
        <v>9986.3042911094144</v>
      </c>
      <c r="Q3" s="17">
        <f t="shared" si="1"/>
        <v>9986.3042911094144</v>
      </c>
      <c r="R3" s="17">
        <f t="shared" si="1"/>
        <v>9986.3042911094144</v>
      </c>
      <c r="S3" s="17">
        <f t="shared" si="0"/>
        <v>9986.3042911094144</v>
      </c>
      <c r="T3" s="17">
        <f t="shared" si="0"/>
        <v>9986.3042911094144</v>
      </c>
      <c r="U3" s="17">
        <f t="shared" si="0"/>
        <v>9986.3042911094144</v>
      </c>
      <c r="V3" s="17">
        <f t="shared" si="0"/>
        <v>9986.3042911094144</v>
      </c>
      <c r="W3" s="17">
        <f t="shared" si="0"/>
        <v>9986.3042911094144</v>
      </c>
      <c r="X3" s="17">
        <f t="shared" si="0"/>
        <v>9986.3042911094144</v>
      </c>
      <c r="Y3" s="17">
        <f t="shared" si="0"/>
        <v>9986.3042911094144</v>
      </c>
      <c r="Z3" s="17">
        <f t="shared" si="0"/>
        <v>9986.3042911094144</v>
      </c>
      <c r="AA3" s="17">
        <f t="shared" si="0"/>
        <v>9986.3042911094144</v>
      </c>
      <c r="AB3" s="17">
        <f t="shared" si="0"/>
        <v>9986.3042911094144</v>
      </c>
      <c r="AC3" s="17">
        <f t="shared" si="0"/>
        <v>9986.3042911094144</v>
      </c>
      <c r="AD3" s="17">
        <f t="shared" si="0"/>
        <v>9986.3042911094144</v>
      </c>
      <c r="AE3" s="17">
        <f t="shared" si="0"/>
        <v>9986.3042911094144</v>
      </c>
      <c r="AF3" s="17">
        <f t="shared" si="0"/>
        <v>9986.3042911094144</v>
      </c>
      <c r="AG3" s="17">
        <f t="shared" si="0"/>
        <v>9986.3042911094144</v>
      </c>
      <c r="AH3" s="17">
        <f t="shared" si="0"/>
        <v>9986.3042911094144</v>
      </c>
      <c r="AI3" s="17">
        <f t="shared" si="0"/>
        <v>9986.3042911094144</v>
      </c>
      <c r="AJ3" s="17">
        <f t="shared" si="0"/>
        <v>9986.3042911094144</v>
      </c>
    </row>
    <row r="4" spans="1:36" x14ac:dyDescent="0.25">
      <c r="A4" t="s">
        <v>2</v>
      </c>
      <c r="B4" s="17">
        <f>'India Frgt LDVs'!B23</f>
        <v>0</v>
      </c>
      <c r="C4" s="17">
        <f t="shared" si="1"/>
        <v>0</v>
      </c>
      <c r="D4" s="17">
        <f t="shared" si="0"/>
        <v>0</v>
      </c>
      <c r="E4" s="17">
        <f t="shared" si="0"/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 t="shared" si="0"/>
        <v>0</v>
      </c>
      <c r="Z4" s="17">
        <f t="shared" si="0"/>
        <v>0</v>
      </c>
      <c r="AA4" s="17">
        <f t="shared" si="0"/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  <c r="AF4" s="17">
        <f t="shared" si="0"/>
        <v>0</v>
      </c>
      <c r="AG4" s="17">
        <f t="shared" si="0"/>
        <v>0</v>
      </c>
      <c r="AH4" s="17">
        <f t="shared" si="0"/>
        <v>0</v>
      </c>
      <c r="AI4" s="17">
        <f t="shared" si="0"/>
        <v>0</v>
      </c>
      <c r="AJ4" s="17">
        <f t="shared" si="0"/>
        <v>0</v>
      </c>
    </row>
    <row r="5" spans="1:36" x14ac:dyDescent="0.25">
      <c r="A5" t="s">
        <v>3</v>
      </c>
      <c r="B5" s="17">
        <f>'India Frgt LDVs'!B24</f>
        <v>7558.7619984333614</v>
      </c>
      <c r="C5" s="17">
        <f t="shared" si="1"/>
        <v>7558.7619984333614</v>
      </c>
      <c r="D5" s="17">
        <f t="shared" si="0"/>
        <v>7558.7619984333614</v>
      </c>
      <c r="E5" s="17">
        <f t="shared" si="0"/>
        <v>7558.7619984333614</v>
      </c>
      <c r="F5" s="17">
        <f t="shared" si="0"/>
        <v>7558.7619984333614</v>
      </c>
      <c r="G5" s="17">
        <f t="shared" si="0"/>
        <v>7558.7619984333614</v>
      </c>
      <c r="H5" s="17">
        <f t="shared" si="0"/>
        <v>7558.7619984333614</v>
      </c>
      <c r="I5" s="17">
        <f t="shared" si="0"/>
        <v>7558.7619984333614</v>
      </c>
      <c r="J5" s="17">
        <f t="shared" si="0"/>
        <v>7558.7619984333614</v>
      </c>
      <c r="K5" s="17">
        <f t="shared" si="0"/>
        <v>7558.7619984333614</v>
      </c>
      <c r="L5" s="17">
        <f t="shared" si="0"/>
        <v>7558.7619984333614</v>
      </c>
      <c r="M5" s="17">
        <f t="shared" si="0"/>
        <v>7558.7619984333614</v>
      </c>
      <c r="N5" s="17">
        <f t="shared" si="0"/>
        <v>7558.7619984333614</v>
      </c>
      <c r="O5" s="17">
        <f t="shared" si="0"/>
        <v>7558.7619984333614</v>
      </c>
      <c r="P5" s="17">
        <f t="shared" si="0"/>
        <v>7558.7619984333614</v>
      </c>
      <c r="Q5" s="17">
        <f t="shared" si="0"/>
        <v>7558.7619984333614</v>
      </c>
      <c r="R5" s="17">
        <f t="shared" si="0"/>
        <v>7558.7619984333614</v>
      </c>
      <c r="S5" s="17">
        <f t="shared" si="0"/>
        <v>7558.7619984333614</v>
      </c>
      <c r="T5" s="17">
        <f t="shared" si="0"/>
        <v>7558.7619984333614</v>
      </c>
      <c r="U5" s="17">
        <f t="shared" si="0"/>
        <v>7558.7619984333614</v>
      </c>
      <c r="V5" s="17">
        <f t="shared" si="0"/>
        <v>7558.7619984333614</v>
      </c>
      <c r="W5" s="17">
        <f t="shared" si="0"/>
        <v>7558.7619984333614</v>
      </c>
      <c r="X5" s="17">
        <f t="shared" si="0"/>
        <v>7558.7619984333614</v>
      </c>
      <c r="Y5" s="17">
        <f t="shared" si="0"/>
        <v>7558.7619984333614</v>
      </c>
      <c r="Z5" s="17">
        <f t="shared" si="0"/>
        <v>7558.7619984333614</v>
      </c>
      <c r="AA5" s="17">
        <f t="shared" si="0"/>
        <v>7558.7619984333614</v>
      </c>
      <c r="AB5" s="17">
        <f t="shared" si="0"/>
        <v>7558.7619984333614</v>
      </c>
      <c r="AC5" s="17">
        <f t="shared" si="0"/>
        <v>7558.7619984333614</v>
      </c>
      <c r="AD5" s="17">
        <f t="shared" si="0"/>
        <v>7558.7619984333614</v>
      </c>
      <c r="AE5" s="17">
        <f t="shared" si="0"/>
        <v>7558.7619984333614</v>
      </c>
      <c r="AF5" s="17">
        <f t="shared" si="0"/>
        <v>7558.7619984333614</v>
      </c>
      <c r="AG5" s="17">
        <f t="shared" si="0"/>
        <v>7558.7619984333614</v>
      </c>
      <c r="AH5" s="17">
        <f t="shared" si="0"/>
        <v>7558.7619984333614</v>
      </c>
      <c r="AI5" s="17">
        <f t="shared" si="0"/>
        <v>7558.7619984333614</v>
      </c>
      <c r="AJ5" s="17">
        <f t="shared" si="0"/>
        <v>7558.7619984333614</v>
      </c>
    </row>
    <row r="6" spans="1:36" x14ac:dyDescent="0.25">
      <c r="A6" t="s">
        <v>4</v>
      </c>
      <c r="B6" s="17">
        <f>'India Frgt LDVs'!B25</f>
        <v>0</v>
      </c>
      <c r="C6" s="17">
        <f t="shared" si="1"/>
        <v>0</v>
      </c>
      <c r="D6" s="17">
        <f t="shared" si="0"/>
        <v>0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0</v>
      </c>
      <c r="O6" s="17">
        <f t="shared" si="0"/>
        <v>0</v>
      </c>
      <c r="P6" s="17">
        <f t="shared" si="0"/>
        <v>0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7">
        <f t="shared" si="0"/>
        <v>0</v>
      </c>
      <c r="V6" s="17">
        <f t="shared" si="0"/>
        <v>0</v>
      </c>
      <c r="W6" s="17">
        <f t="shared" si="0"/>
        <v>0</v>
      </c>
      <c r="X6" s="17">
        <f t="shared" si="0"/>
        <v>0</v>
      </c>
      <c r="Y6" s="17">
        <f t="shared" si="0"/>
        <v>0</v>
      </c>
      <c r="Z6" s="17">
        <f t="shared" si="0"/>
        <v>0</v>
      </c>
      <c r="AA6" s="17">
        <f t="shared" si="0"/>
        <v>0</v>
      </c>
      <c r="AB6" s="17">
        <f t="shared" si="0"/>
        <v>0</v>
      </c>
      <c r="AC6" s="17">
        <f t="shared" si="0"/>
        <v>0</v>
      </c>
      <c r="AD6" s="17">
        <f t="shared" si="0"/>
        <v>0</v>
      </c>
      <c r="AE6" s="17">
        <f t="shared" si="0"/>
        <v>0</v>
      </c>
      <c r="AF6" s="17">
        <f t="shared" si="0"/>
        <v>0</v>
      </c>
      <c r="AG6" s="17">
        <f t="shared" si="0"/>
        <v>0</v>
      </c>
      <c r="AH6" s="17">
        <f t="shared" si="0"/>
        <v>0</v>
      </c>
      <c r="AI6" s="17">
        <f t="shared" si="0"/>
        <v>0</v>
      </c>
      <c r="AJ6" s="17">
        <f t="shared" si="0"/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4">
        <f>'India Psgr HDVs'!B7</f>
        <v>225102.55384929871</v>
      </c>
      <c r="C2" s="4">
        <f t="shared" ref="C2:R5" si="0">$B2</f>
        <v>225102.55384929871</v>
      </c>
      <c r="D2" s="4">
        <f t="shared" si="0"/>
        <v>225102.55384929871</v>
      </c>
      <c r="E2" s="4">
        <f t="shared" si="0"/>
        <v>225102.55384929871</v>
      </c>
      <c r="F2" s="4">
        <f t="shared" si="0"/>
        <v>225102.55384929871</v>
      </c>
      <c r="G2" s="4">
        <f t="shared" si="0"/>
        <v>225102.55384929871</v>
      </c>
      <c r="H2" s="4">
        <f t="shared" si="0"/>
        <v>225102.55384929871</v>
      </c>
      <c r="I2" s="4">
        <f t="shared" si="0"/>
        <v>225102.55384929871</v>
      </c>
      <c r="J2" s="4">
        <f t="shared" si="0"/>
        <v>225102.55384929871</v>
      </c>
      <c r="K2" s="4">
        <f t="shared" si="0"/>
        <v>225102.55384929871</v>
      </c>
      <c r="L2" s="4">
        <f t="shared" si="0"/>
        <v>225102.55384929871</v>
      </c>
      <c r="M2" s="4">
        <f t="shared" si="0"/>
        <v>225102.55384929871</v>
      </c>
      <c r="N2" s="4">
        <f t="shared" si="0"/>
        <v>225102.55384929871</v>
      </c>
      <c r="O2" s="4">
        <f t="shared" si="0"/>
        <v>225102.55384929871</v>
      </c>
      <c r="P2" s="4">
        <f t="shared" si="0"/>
        <v>225102.55384929871</v>
      </c>
      <c r="Q2" s="4">
        <f t="shared" si="0"/>
        <v>225102.55384929871</v>
      </c>
      <c r="R2" s="4">
        <f t="shared" si="0"/>
        <v>225102.55384929871</v>
      </c>
      <c r="S2" s="4">
        <f t="shared" ref="D2:AJ6" si="1">$B2</f>
        <v>225102.55384929871</v>
      </c>
      <c r="T2" s="4">
        <f t="shared" si="1"/>
        <v>225102.55384929871</v>
      </c>
      <c r="U2" s="4">
        <f t="shared" si="1"/>
        <v>225102.55384929871</v>
      </c>
      <c r="V2" s="4">
        <f t="shared" si="1"/>
        <v>225102.55384929871</v>
      </c>
      <c r="W2" s="4">
        <f t="shared" si="1"/>
        <v>225102.55384929871</v>
      </c>
      <c r="X2" s="4">
        <f t="shared" si="1"/>
        <v>225102.55384929871</v>
      </c>
      <c r="Y2" s="4">
        <f t="shared" si="1"/>
        <v>225102.55384929871</v>
      </c>
      <c r="Z2" s="4">
        <f t="shared" si="1"/>
        <v>225102.55384929871</v>
      </c>
      <c r="AA2" s="4">
        <f t="shared" si="1"/>
        <v>225102.55384929871</v>
      </c>
      <c r="AB2" s="4">
        <f t="shared" si="1"/>
        <v>225102.55384929871</v>
      </c>
      <c r="AC2" s="4">
        <f t="shared" si="1"/>
        <v>225102.55384929871</v>
      </c>
      <c r="AD2" s="4">
        <f t="shared" si="1"/>
        <v>225102.55384929871</v>
      </c>
      <c r="AE2" s="4">
        <f t="shared" si="1"/>
        <v>225102.55384929871</v>
      </c>
      <c r="AF2" s="4">
        <f t="shared" si="1"/>
        <v>225102.55384929871</v>
      </c>
      <c r="AG2" s="4">
        <f t="shared" si="1"/>
        <v>225102.55384929871</v>
      </c>
      <c r="AH2" s="4">
        <f t="shared" si="1"/>
        <v>225102.55384929871</v>
      </c>
      <c r="AI2" s="4">
        <f t="shared" si="1"/>
        <v>225102.55384929871</v>
      </c>
      <c r="AJ2" s="4">
        <f t="shared" si="1"/>
        <v>225102.55384929871</v>
      </c>
    </row>
    <row r="3" spans="1:36" x14ac:dyDescent="0.25">
      <c r="A3" t="s">
        <v>1</v>
      </c>
      <c r="B3" s="4">
        <f>'India Psgr HDVs'!B8</f>
        <v>102319.34265877213</v>
      </c>
      <c r="C3" s="4">
        <f t="shared" si="0"/>
        <v>102319.34265877213</v>
      </c>
      <c r="D3" s="4">
        <f t="shared" si="1"/>
        <v>102319.34265877213</v>
      </c>
      <c r="E3" s="4">
        <f t="shared" si="1"/>
        <v>102319.34265877213</v>
      </c>
      <c r="F3" s="4">
        <f t="shared" si="1"/>
        <v>102319.34265877213</v>
      </c>
      <c r="G3" s="4">
        <f t="shared" si="1"/>
        <v>102319.34265877213</v>
      </c>
      <c r="H3" s="4">
        <f t="shared" si="1"/>
        <v>102319.34265877213</v>
      </c>
      <c r="I3" s="4">
        <f t="shared" si="1"/>
        <v>102319.34265877213</v>
      </c>
      <c r="J3" s="4">
        <f t="shared" si="1"/>
        <v>102319.34265877213</v>
      </c>
      <c r="K3" s="4">
        <f t="shared" si="1"/>
        <v>102319.34265877213</v>
      </c>
      <c r="L3" s="4">
        <f t="shared" si="1"/>
        <v>102319.34265877213</v>
      </c>
      <c r="M3" s="4">
        <f t="shared" si="1"/>
        <v>102319.34265877213</v>
      </c>
      <c r="N3" s="4">
        <f t="shared" si="1"/>
        <v>102319.34265877213</v>
      </c>
      <c r="O3" s="4">
        <f t="shared" si="1"/>
        <v>102319.34265877213</v>
      </c>
      <c r="P3" s="4">
        <f t="shared" si="1"/>
        <v>102319.34265877213</v>
      </c>
      <c r="Q3" s="4">
        <f t="shared" si="1"/>
        <v>102319.34265877213</v>
      </c>
      <c r="R3" s="4">
        <f t="shared" si="1"/>
        <v>102319.34265877213</v>
      </c>
      <c r="S3" s="4">
        <f t="shared" si="1"/>
        <v>102319.34265877213</v>
      </c>
      <c r="T3" s="4">
        <f t="shared" si="1"/>
        <v>102319.34265877213</v>
      </c>
      <c r="U3" s="4">
        <f t="shared" si="1"/>
        <v>102319.34265877213</v>
      </c>
      <c r="V3" s="4">
        <f t="shared" si="1"/>
        <v>102319.34265877213</v>
      </c>
      <c r="W3" s="4">
        <f t="shared" si="1"/>
        <v>102319.34265877213</v>
      </c>
      <c r="X3" s="4">
        <f t="shared" si="1"/>
        <v>102319.34265877213</v>
      </c>
      <c r="Y3" s="4">
        <f t="shared" si="1"/>
        <v>102319.34265877213</v>
      </c>
      <c r="Z3" s="4">
        <f t="shared" si="1"/>
        <v>102319.34265877213</v>
      </c>
      <c r="AA3" s="4">
        <f t="shared" si="1"/>
        <v>102319.34265877213</v>
      </c>
      <c r="AB3" s="4">
        <f t="shared" si="1"/>
        <v>102319.34265877213</v>
      </c>
      <c r="AC3" s="4">
        <f t="shared" si="1"/>
        <v>102319.34265877213</v>
      </c>
      <c r="AD3" s="4">
        <f t="shared" si="1"/>
        <v>102319.34265877213</v>
      </c>
      <c r="AE3" s="4">
        <f t="shared" si="1"/>
        <v>102319.34265877213</v>
      </c>
      <c r="AF3" s="4">
        <f t="shared" si="1"/>
        <v>102319.34265877213</v>
      </c>
      <c r="AG3" s="4">
        <f t="shared" si="1"/>
        <v>102319.34265877213</v>
      </c>
      <c r="AH3" s="4">
        <f t="shared" si="1"/>
        <v>102319.34265877213</v>
      </c>
      <c r="AI3" s="4">
        <f t="shared" si="1"/>
        <v>102319.34265877213</v>
      </c>
      <c r="AJ3" s="4">
        <f t="shared" si="1"/>
        <v>102319.34265877213</v>
      </c>
    </row>
    <row r="4" spans="1:36" x14ac:dyDescent="0.25">
      <c r="A4" t="s">
        <v>2</v>
      </c>
      <c r="B4" s="4">
        <f>'India Psgr HDVs'!B8</f>
        <v>102319.34265877213</v>
      </c>
      <c r="C4" s="4">
        <f t="shared" si="0"/>
        <v>102319.34265877213</v>
      </c>
      <c r="D4" s="4">
        <f t="shared" si="1"/>
        <v>102319.34265877213</v>
      </c>
      <c r="E4" s="4">
        <f t="shared" si="1"/>
        <v>102319.34265877213</v>
      </c>
      <c r="F4" s="4">
        <f t="shared" si="1"/>
        <v>102319.34265877213</v>
      </c>
      <c r="G4" s="4">
        <f t="shared" si="1"/>
        <v>102319.34265877213</v>
      </c>
      <c r="H4" s="4">
        <f t="shared" si="1"/>
        <v>102319.34265877213</v>
      </c>
      <c r="I4" s="4">
        <f t="shared" si="1"/>
        <v>102319.34265877213</v>
      </c>
      <c r="J4" s="4">
        <f t="shared" si="1"/>
        <v>102319.34265877213</v>
      </c>
      <c r="K4" s="4">
        <f t="shared" si="1"/>
        <v>102319.34265877213</v>
      </c>
      <c r="L4" s="4">
        <f t="shared" si="1"/>
        <v>102319.34265877213</v>
      </c>
      <c r="M4" s="4">
        <f t="shared" si="1"/>
        <v>102319.34265877213</v>
      </c>
      <c r="N4" s="4">
        <f t="shared" si="1"/>
        <v>102319.34265877213</v>
      </c>
      <c r="O4" s="4">
        <f t="shared" si="1"/>
        <v>102319.34265877213</v>
      </c>
      <c r="P4" s="4">
        <f t="shared" si="1"/>
        <v>102319.34265877213</v>
      </c>
      <c r="Q4" s="4">
        <f t="shared" si="1"/>
        <v>102319.34265877213</v>
      </c>
      <c r="R4" s="4">
        <f t="shared" si="1"/>
        <v>102319.34265877213</v>
      </c>
      <c r="S4" s="4">
        <f t="shared" si="1"/>
        <v>102319.34265877213</v>
      </c>
      <c r="T4" s="4">
        <f t="shared" si="1"/>
        <v>102319.34265877213</v>
      </c>
      <c r="U4" s="4">
        <f t="shared" si="1"/>
        <v>102319.34265877213</v>
      </c>
      <c r="V4" s="4">
        <f t="shared" si="1"/>
        <v>102319.34265877213</v>
      </c>
      <c r="W4" s="4">
        <f t="shared" si="1"/>
        <v>102319.34265877213</v>
      </c>
      <c r="X4" s="4">
        <f t="shared" si="1"/>
        <v>102319.34265877213</v>
      </c>
      <c r="Y4" s="4">
        <f t="shared" si="1"/>
        <v>102319.34265877213</v>
      </c>
      <c r="Z4" s="4">
        <f t="shared" si="1"/>
        <v>102319.34265877213</v>
      </c>
      <c r="AA4" s="4">
        <f t="shared" si="1"/>
        <v>102319.34265877213</v>
      </c>
      <c r="AB4" s="4">
        <f t="shared" si="1"/>
        <v>102319.34265877213</v>
      </c>
      <c r="AC4" s="4">
        <f t="shared" si="1"/>
        <v>102319.34265877213</v>
      </c>
      <c r="AD4" s="4">
        <f t="shared" si="1"/>
        <v>102319.34265877213</v>
      </c>
      <c r="AE4" s="4">
        <f t="shared" si="1"/>
        <v>102319.34265877213</v>
      </c>
      <c r="AF4" s="4">
        <f t="shared" si="1"/>
        <v>102319.34265877213</v>
      </c>
      <c r="AG4" s="4">
        <f t="shared" si="1"/>
        <v>102319.34265877213</v>
      </c>
      <c r="AH4" s="4">
        <f t="shared" si="1"/>
        <v>102319.34265877213</v>
      </c>
      <c r="AI4" s="4">
        <f t="shared" si="1"/>
        <v>102319.34265877213</v>
      </c>
      <c r="AJ4" s="4">
        <f t="shared" si="1"/>
        <v>102319.34265877213</v>
      </c>
    </row>
    <row r="5" spans="1:36" x14ac:dyDescent="0.25">
      <c r="A5" t="s">
        <v>3</v>
      </c>
      <c r="B5" s="17">
        <f>'India Psgr HDVs'!B8</f>
        <v>102319.34265877213</v>
      </c>
      <c r="C5" s="4">
        <f t="shared" si="0"/>
        <v>102319.34265877213</v>
      </c>
      <c r="D5" s="4">
        <f t="shared" si="1"/>
        <v>102319.34265877213</v>
      </c>
      <c r="E5" s="4">
        <f t="shared" si="1"/>
        <v>102319.34265877213</v>
      </c>
      <c r="F5" s="4">
        <f t="shared" si="1"/>
        <v>102319.34265877213</v>
      </c>
      <c r="G5" s="4">
        <f t="shared" si="1"/>
        <v>102319.34265877213</v>
      </c>
      <c r="H5" s="4">
        <f t="shared" si="1"/>
        <v>102319.34265877213</v>
      </c>
      <c r="I5" s="4">
        <f t="shared" si="1"/>
        <v>102319.34265877213</v>
      </c>
      <c r="J5" s="4">
        <f t="shared" si="1"/>
        <v>102319.34265877213</v>
      </c>
      <c r="K5" s="4">
        <f t="shared" si="1"/>
        <v>102319.34265877213</v>
      </c>
      <c r="L5" s="4">
        <f t="shared" si="1"/>
        <v>102319.34265877213</v>
      </c>
      <c r="M5" s="4">
        <f t="shared" si="1"/>
        <v>102319.34265877213</v>
      </c>
      <c r="N5" s="4">
        <f t="shared" si="1"/>
        <v>102319.34265877213</v>
      </c>
      <c r="O5" s="4">
        <f t="shared" si="1"/>
        <v>102319.34265877213</v>
      </c>
      <c r="P5" s="4">
        <f t="shared" si="1"/>
        <v>102319.34265877213</v>
      </c>
      <c r="Q5" s="4">
        <f t="shared" si="1"/>
        <v>102319.34265877213</v>
      </c>
      <c r="R5" s="4">
        <f t="shared" si="1"/>
        <v>102319.34265877213</v>
      </c>
      <c r="S5" s="4">
        <f t="shared" si="1"/>
        <v>102319.34265877213</v>
      </c>
      <c r="T5" s="4">
        <f t="shared" si="1"/>
        <v>102319.34265877213</v>
      </c>
      <c r="U5" s="4">
        <f t="shared" si="1"/>
        <v>102319.34265877213</v>
      </c>
      <c r="V5" s="4">
        <f t="shared" si="1"/>
        <v>102319.34265877213</v>
      </c>
      <c r="W5" s="4">
        <f t="shared" si="1"/>
        <v>102319.34265877213</v>
      </c>
      <c r="X5" s="4">
        <f t="shared" si="1"/>
        <v>102319.34265877213</v>
      </c>
      <c r="Y5" s="4">
        <f t="shared" si="1"/>
        <v>102319.34265877213</v>
      </c>
      <c r="Z5" s="4">
        <f t="shared" si="1"/>
        <v>102319.34265877213</v>
      </c>
      <c r="AA5" s="4">
        <f t="shared" si="1"/>
        <v>102319.34265877213</v>
      </c>
      <c r="AB5" s="4">
        <f t="shared" si="1"/>
        <v>102319.34265877213</v>
      </c>
      <c r="AC5" s="4">
        <f t="shared" si="1"/>
        <v>102319.34265877213</v>
      </c>
      <c r="AD5" s="4">
        <f t="shared" si="1"/>
        <v>102319.34265877213</v>
      </c>
      <c r="AE5" s="4">
        <f t="shared" si="1"/>
        <v>102319.34265877213</v>
      </c>
      <c r="AF5" s="4">
        <f t="shared" si="1"/>
        <v>102319.34265877213</v>
      </c>
      <c r="AG5" s="4">
        <f t="shared" si="1"/>
        <v>102319.34265877213</v>
      </c>
      <c r="AH5" s="4">
        <f t="shared" si="1"/>
        <v>102319.34265877213</v>
      </c>
      <c r="AI5" s="4">
        <f t="shared" si="1"/>
        <v>102319.34265877213</v>
      </c>
      <c r="AJ5" s="4">
        <f t="shared" si="1"/>
        <v>102319.34265877213</v>
      </c>
    </row>
    <row r="6" spans="1:36" x14ac:dyDescent="0.25">
      <c r="A6" t="s">
        <v>4</v>
      </c>
      <c r="B6" s="4">
        <f>'India Psgr HDVs'!B7</f>
        <v>225102.55384929871</v>
      </c>
      <c r="C6" s="4">
        <f>$B6</f>
        <v>225102.55384929871</v>
      </c>
      <c r="D6" s="4">
        <f t="shared" si="1"/>
        <v>225102.55384929871</v>
      </c>
      <c r="E6" s="4">
        <f t="shared" si="1"/>
        <v>225102.55384929871</v>
      </c>
      <c r="F6" s="4">
        <f t="shared" si="1"/>
        <v>225102.55384929871</v>
      </c>
      <c r="G6" s="4">
        <f t="shared" si="1"/>
        <v>225102.55384929871</v>
      </c>
      <c r="H6" s="4">
        <f t="shared" si="1"/>
        <v>225102.55384929871</v>
      </c>
      <c r="I6" s="4">
        <f t="shared" si="1"/>
        <v>225102.55384929871</v>
      </c>
      <c r="J6" s="4">
        <f t="shared" si="1"/>
        <v>225102.55384929871</v>
      </c>
      <c r="K6" s="4">
        <f t="shared" si="1"/>
        <v>225102.55384929871</v>
      </c>
      <c r="L6" s="4">
        <f t="shared" si="1"/>
        <v>225102.55384929871</v>
      </c>
      <c r="M6" s="4">
        <f t="shared" si="1"/>
        <v>225102.55384929871</v>
      </c>
      <c r="N6" s="4">
        <f t="shared" si="1"/>
        <v>225102.55384929871</v>
      </c>
      <c r="O6" s="4">
        <f t="shared" si="1"/>
        <v>225102.55384929871</v>
      </c>
      <c r="P6" s="4">
        <f t="shared" si="1"/>
        <v>225102.55384929871</v>
      </c>
      <c r="Q6" s="4">
        <f t="shared" si="1"/>
        <v>225102.55384929871</v>
      </c>
      <c r="R6" s="4">
        <f t="shared" si="1"/>
        <v>225102.55384929871</v>
      </c>
      <c r="S6" s="4">
        <f t="shared" si="1"/>
        <v>225102.55384929871</v>
      </c>
      <c r="T6" s="4">
        <f t="shared" si="1"/>
        <v>225102.55384929871</v>
      </c>
      <c r="U6" s="4">
        <f t="shared" si="1"/>
        <v>225102.55384929871</v>
      </c>
      <c r="V6" s="4">
        <f t="shared" si="1"/>
        <v>225102.55384929871</v>
      </c>
      <c r="W6" s="4">
        <f t="shared" si="1"/>
        <v>225102.55384929871</v>
      </c>
      <c r="X6" s="4">
        <f t="shared" si="1"/>
        <v>225102.55384929871</v>
      </c>
      <c r="Y6" s="4">
        <f t="shared" si="1"/>
        <v>225102.55384929871</v>
      </c>
      <c r="Z6" s="4">
        <f t="shared" si="1"/>
        <v>225102.55384929871</v>
      </c>
      <c r="AA6" s="4">
        <f t="shared" si="1"/>
        <v>225102.55384929871</v>
      </c>
      <c r="AB6" s="4">
        <f t="shared" si="1"/>
        <v>225102.55384929871</v>
      </c>
      <c r="AC6" s="4">
        <f t="shared" si="1"/>
        <v>225102.55384929871</v>
      </c>
      <c r="AD6" s="4">
        <f t="shared" si="1"/>
        <v>225102.55384929871</v>
      </c>
      <c r="AE6" s="4">
        <f t="shared" si="1"/>
        <v>225102.55384929871</v>
      </c>
      <c r="AF6" s="4">
        <f t="shared" si="1"/>
        <v>225102.55384929871</v>
      </c>
      <c r="AG6" s="4">
        <f t="shared" si="1"/>
        <v>225102.55384929871</v>
      </c>
      <c r="AH6" s="4">
        <f t="shared" si="1"/>
        <v>225102.55384929871</v>
      </c>
      <c r="AI6" s="4">
        <f t="shared" si="1"/>
        <v>225102.55384929871</v>
      </c>
      <c r="AJ6" s="4">
        <f t="shared" si="1"/>
        <v>225102.55384929871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4">
        <f>'India Frgt HDVs'!B17</f>
        <v>0</v>
      </c>
      <c r="C2" s="4">
        <f>$B2</f>
        <v>0</v>
      </c>
      <c r="D2" s="4">
        <f t="shared" ref="D2:AJ6" si="0">$B2</f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  <c r="AG2" s="4">
        <f t="shared" si="0"/>
        <v>0</v>
      </c>
      <c r="AH2" s="4">
        <f t="shared" si="0"/>
        <v>0</v>
      </c>
      <c r="AI2" s="4">
        <f t="shared" si="0"/>
        <v>0</v>
      </c>
      <c r="AJ2" s="4">
        <f t="shared" si="0"/>
        <v>0</v>
      </c>
    </row>
    <row r="3" spans="1:36" x14ac:dyDescent="0.25">
      <c r="A3" t="s">
        <v>1</v>
      </c>
      <c r="B3" s="4">
        <f>'India Frgt HDVs'!B18</f>
        <v>0</v>
      </c>
      <c r="C3" s="4">
        <f t="shared" ref="C3:R6" si="1">$B3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x14ac:dyDescent="0.25">
      <c r="A4" t="s">
        <v>2</v>
      </c>
      <c r="B4" s="4">
        <f>'India Frgt HDVs'!B19</f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</row>
    <row r="5" spans="1:36" x14ac:dyDescent="0.25">
      <c r="A5" t="s">
        <v>3</v>
      </c>
      <c r="B5" s="4">
        <f>'India Frgt HDVs'!B20</f>
        <v>19783.857993587433</v>
      </c>
      <c r="C5" s="4">
        <f t="shared" si="1"/>
        <v>19783.857993587433</v>
      </c>
      <c r="D5" s="4">
        <f t="shared" si="0"/>
        <v>19783.857993587433</v>
      </c>
      <c r="E5" s="4">
        <f t="shared" si="0"/>
        <v>19783.857993587433</v>
      </c>
      <c r="F5" s="4">
        <f t="shared" si="0"/>
        <v>19783.857993587433</v>
      </c>
      <c r="G5" s="4">
        <f t="shared" si="0"/>
        <v>19783.857993587433</v>
      </c>
      <c r="H5" s="4">
        <f t="shared" si="0"/>
        <v>19783.857993587433</v>
      </c>
      <c r="I5" s="4">
        <f t="shared" si="0"/>
        <v>19783.857993587433</v>
      </c>
      <c r="J5" s="4">
        <f t="shared" si="0"/>
        <v>19783.857993587433</v>
      </c>
      <c r="K5" s="4">
        <f t="shared" si="0"/>
        <v>19783.857993587433</v>
      </c>
      <c r="L5" s="4">
        <f t="shared" si="0"/>
        <v>19783.857993587433</v>
      </c>
      <c r="M5" s="4">
        <f t="shared" si="0"/>
        <v>19783.857993587433</v>
      </c>
      <c r="N5" s="4">
        <f t="shared" si="0"/>
        <v>19783.857993587433</v>
      </c>
      <c r="O5" s="4">
        <f t="shared" si="0"/>
        <v>19783.857993587433</v>
      </c>
      <c r="P5" s="4">
        <f t="shared" si="0"/>
        <v>19783.857993587433</v>
      </c>
      <c r="Q5" s="4">
        <f t="shared" si="0"/>
        <v>19783.857993587433</v>
      </c>
      <c r="R5" s="4">
        <f t="shared" si="0"/>
        <v>19783.857993587433</v>
      </c>
      <c r="S5" s="4">
        <f t="shared" si="0"/>
        <v>19783.857993587433</v>
      </c>
      <c r="T5" s="4">
        <f t="shared" si="0"/>
        <v>19783.857993587433</v>
      </c>
      <c r="U5" s="4">
        <f t="shared" si="0"/>
        <v>19783.857993587433</v>
      </c>
      <c r="V5" s="4">
        <f t="shared" si="0"/>
        <v>19783.857993587433</v>
      </c>
      <c r="W5" s="4">
        <f t="shared" si="0"/>
        <v>19783.857993587433</v>
      </c>
      <c r="X5" s="4">
        <f t="shared" si="0"/>
        <v>19783.857993587433</v>
      </c>
      <c r="Y5" s="4">
        <f t="shared" si="0"/>
        <v>19783.857993587433</v>
      </c>
      <c r="Z5" s="4">
        <f t="shared" si="0"/>
        <v>19783.857993587433</v>
      </c>
      <c r="AA5" s="4">
        <f t="shared" si="0"/>
        <v>19783.857993587433</v>
      </c>
      <c r="AB5" s="4">
        <f t="shared" si="0"/>
        <v>19783.857993587433</v>
      </c>
      <c r="AC5" s="4">
        <f t="shared" si="0"/>
        <v>19783.857993587433</v>
      </c>
      <c r="AD5" s="4">
        <f t="shared" si="0"/>
        <v>19783.857993587433</v>
      </c>
      <c r="AE5" s="4">
        <f t="shared" si="0"/>
        <v>19783.857993587433</v>
      </c>
      <c r="AF5" s="4">
        <f t="shared" si="0"/>
        <v>19783.857993587433</v>
      </c>
      <c r="AG5" s="4">
        <f t="shared" si="0"/>
        <v>19783.857993587433</v>
      </c>
      <c r="AH5" s="4">
        <f t="shared" si="0"/>
        <v>19783.857993587433</v>
      </c>
      <c r="AI5" s="4">
        <f t="shared" si="0"/>
        <v>19783.857993587433</v>
      </c>
      <c r="AJ5" s="4">
        <f t="shared" si="0"/>
        <v>19783.857993587433</v>
      </c>
    </row>
    <row r="6" spans="1:36" x14ac:dyDescent="0.25">
      <c r="A6" t="s">
        <v>4</v>
      </c>
      <c r="B6" s="4">
        <f>'India Frgt HDVs'!B21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10">
        <f>AVERAGE('Passenger Aircraft'!C5:C10)</f>
        <v>64833333.333333336</v>
      </c>
      <c r="C7">
        <f>$B7</f>
        <v>64833333.333333336</v>
      </c>
      <c r="D7">
        <f t="shared" ref="D7:AJ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10">
        <f>AVERAGE('Passenger Aircraft'!C5:C10)</f>
        <v>64833333.333333336</v>
      </c>
      <c r="C7">
        <f>$B7</f>
        <v>64833333.333333336</v>
      </c>
      <c r="D7">
        <f t="shared" ref="D7:AJ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10">
        <v>2500000</v>
      </c>
      <c r="C7">
        <f>$B7</f>
        <v>2500000</v>
      </c>
      <c r="D7">
        <f t="shared" ref="D7:AJ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10">
        <v>2500000</v>
      </c>
      <c r="C7">
        <f>$B7</f>
        <v>2500000</v>
      </c>
      <c r="D7">
        <f t="shared" ref="D7:AJ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7" sqref="B7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10">
        <f>Ships!A35</f>
        <v>10000000</v>
      </c>
      <c r="C7">
        <f>$B7</f>
        <v>10000000</v>
      </c>
      <c r="D7">
        <f t="shared" ref="D7:AJ7" si="0">$B7</f>
        <v>10000000</v>
      </c>
      <c r="E7">
        <f t="shared" si="0"/>
        <v>10000000</v>
      </c>
      <c r="F7">
        <f t="shared" si="0"/>
        <v>10000000</v>
      </c>
      <c r="G7">
        <f t="shared" si="0"/>
        <v>10000000</v>
      </c>
      <c r="H7">
        <f t="shared" si="0"/>
        <v>10000000</v>
      </c>
      <c r="I7">
        <f t="shared" si="0"/>
        <v>10000000</v>
      </c>
      <c r="J7">
        <f t="shared" si="0"/>
        <v>10000000</v>
      </c>
      <c r="K7">
        <f t="shared" si="0"/>
        <v>10000000</v>
      </c>
      <c r="L7">
        <f t="shared" si="0"/>
        <v>10000000</v>
      </c>
      <c r="M7">
        <f t="shared" si="0"/>
        <v>10000000</v>
      </c>
      <c r="N7">
        <f t="shared" si="0"/>
        <v>10000000</v>
      </c>
      <c r="O7">
        <f t="shared" si="0"/>
        <v>10000000</v>
      </c>
      <c r="P7">
        <f t="shared" si="0"/>
        <v>10000000</v>
      </c>
      <c r="Q7">
        <f t="shared" si="0"/>
        <v>10000000</v>
      </c>
      <c r="R7">
        <f t="shared" si="0"/>
        <v>10000000</v>
      </c>
      <c r="S7">
        <f t="shared" si="0"/>
        <v>10000000</v>
      </c>
      <c r="T7">
        <f t="shared" si="0"/>
        <v>10000000</v>
      </c>
      <c r="U7">
        <f t="shared" si="0"/>
        <v>10000000</v>
      </c>
      <c r="V7">
        <f t="shared" si="0"/>
        <v>10000000</v>
      </c>
      <c r="W7">
        <f t="shared" si="0"/>
        <v>10000000</v>
      </c>
      <c r="X7">
        <f t="shared" si="0"/>
        <v>10000000</v>
      </c>
      <c r="Y7">
        <f t="shared" si="0"/>
        <v>10000000</v>
      </c>
      <c r="Z7">
        <f t="shared" si="0"/>
        <v>10000000</v>
      </c>
      <c r="AA7">
        <f t="shared" si="0"/>
        <v>10000000</v>
      </c>
      <c r="AB7">
        <f t="shared" si="0"/>
        <v>10000000</v>
      </c>
      <c r="AC7">
        <f t="shared" si="0"/>
        <v>10000000</v>
      </c>
      <c r="AD7">
        <f t="shared" si="0"/>
        <v>10000000</v>
      </c>
      <c r="AE7">
        <f t="shared" si="0"/>
        <v>10000000</v>
      </c>
      <c r="AF7">
        <f t="shared" si="0"/>
        <v>10000000</v>
      </c>
      <c r="AG7">
        <f t="shared" si="0"/>
        <v>10000000</v>
      </c>
      <c r="AH7">
        <f t="shared" si="0"/>
        <v>10000000</v>
      </c>
      <c r="AI7">
        <f t="shared" si="0"/>
        <v>10000000</v>
      </c>
      <c r="AJ7">
        <f t="shared" si="0"/>
        <v>10000000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10">
        <f>Ships!A35</f>
        <v>10000000</v>
      </c>
      <c r="C7">
        <f>$B7</f>
        <v>10000000</v>
      </c>
      <c r="D7">
        <f t="shared" ref="D7:AJ7" si="0">$B7</f>
        <v>10000000</v>
      </c>
      <c r="E7">
        <f t="shared" si="0"/>
        <v>10000000</v>
      </c>
      <c r="F7">
        <f t="shared" si="0"/>
        <v>10000000</v>
      </c>
      <c r="G7">
        <f t="shared" si="0"/>
        <v>10000000</v>
      </c>
      <c r="H7">
        <f t="shared" si="0"/>
        <v>10000000</v>
      </c>
      <c r="I7">
        <f t="shared" si="0"/>
        <v>10000000</v>
      </c>
      <c r="J7">
        <f t="shared" si="0"/>
        <v>10000000</v>
      </c>
      <c r="K7">
        <f t="shared" si="0"/>
        <v>10000000</v>
      </c>
      <c r="L7">
        <f t="shared" si="0"/>
        <v>10000000</v>
      </c>
      <c r="M7">
        <f t="shared" si="0"/>
        <v>10000000</v>
      </c>
      <c r="N7">
        <f t="shared" si="0"/>
        <v>10000000</v>
      </c>
      <c r="O7">
        <f t="shared" si="0"/>
        <v>10000000</v>
      </c>
      <c r="P7">
        <f t="shared" si="0"/>
        <v>10000000</v>
      </c>
      <c r="Q7">
        <f t="shared" si="0"/>
        <v>10000000</v>
      </c>
      <c r="R7">
        <f t="shared" si="0"/>
        <v>10000000</v>
      </c>
      <c r="S7">
        <f t="shared" si="0"/>
        <v>10000000</v>
      </c>
      <c r="T7">
        <f t="shared" si="0"/>
        <v>10000000</v>
      </c>
      <c r="U7">
        <f t="shared" si="0"/>
        <v>10000000</v>
      </c>
      <c r="V7">
        <f t="shared" si="0"/>
        <v>10000000</v>
      </c>
      <c r="W7">
        <f t="shared" si="0"/>
        <v>10000000</v>
      </c>
      <c r="X7">
        <f t="shared" si="0"/>
        <v>10000000</v>
      </c>
      <c r="Y7">
        <f t="shared" si="0"/>
        <v>10000000</v>
      </c>
      <c r="Z7">
        <f t="shared" si="0"/>
        <v>10000000</v>
      </c>
      <c r="AA7">
        <f t="shared" si="0"/>
        <v>10000000</v>
      </c>
      <c r="AB7">
        <f t="shared" si="0"/>
        <v>10000000</v>
      </c>
      <c r="AC7">
        <f t="shared" si="0"/>
        <v>10000000</v>
      </c>
      <c r="AD7">
        <f t="shared" si="0"/>
        <v>10000000</v>
      </c>
      <c r="AE7">
        <f t="shared" si="0"/>
        <v>10000000</v>
      </c>
      <c r="AF7">
        <f t="shared" si="0"/>
        <v>10000000</v>
      </c>
      <c r="AG7">
        <f t="shared" si="0"/>
        <v>10000000</v>
      </c>
      <c r="AH7">
        <f t="shared" si="0"/>
        <v>10000000</v>
      </c>
      <c r="AI7">
        <f t="shared" si="0"/>
        <v>10000000</v>
      </c>
      <c r="AJ7">
        <f t="shared" si="0"/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46"/>
  <sheetViews>
    <sheetView workbookViewId="0"/>
  </sheetViews>
  <sheetFormatPr defaultRowHeight="15" x14ac:dyDescent="0.25"/>
  <cols>
    <col min="1" max="1" width="20.140625" customWidth="1"/>
    <col min="3" max="3" width="11.140625" customWidth="1"/>
  </cols>
  <sheetData>
    <row r="1" spans="1:4" x14ac:dyDescent="0.25">
      <c r="A1" s="1" t="s">
        <v>95</v>
      </c>
      <c r="B1" s="21" t="s">
        <v>102</v>
      </c>
      <c r="C1" s="21" t="s">
        <v>103</v>
      </c>
    </row>
    <row r="2" spans="1:4" x14ac:dyDescent="0.25">
      <c r="A2" t="s">
        <v>96</v>
      </c>
      <c r="B2" s="21">
        <v>50.53</v>
      </c>
      <c r="C2" s="21">
        <v>50.53</v>
      </c>
      <c r="D2" t="s">
        <v>97</v>
      </c>
    </row>
    <row r="3" spans="1:4" x14ac:dyDescent="0.25">
      <c r="A3" t="s">
        <v>116</v>
      </c>
      <c r="B3" s="21">
        <v>51.54</v>
      </c>
      <c r="C3" s="21">
        <v>51.54</v>
      </c>
      <c r="D3" t="s">
        <v>97</v>
      </c>
    </row>
    <row r="4" spans="1:4" x14ac:dyDescent="0.25">
      <c r="A4" t="s">
        <v>98</v>
      </c>
      <c r="B4" s="21">
        <v>43.54</v>
      </c>
      <c r="C4" s="21">
        <v>43.54</v>
      </c>
      <c r="D4" t="s">
        <v>97</v>
      </c>
    </row>
    <row r="5" spans="1:4" x14ac:dyDescent="0.25">
      <c r="A5" t="s">
        <v>117</v>
      </c>
      <c r="B5" s="21">
        <v>62.18</v>
      </c>
      <c r="C5" s="21">
        <v>64.98</v>
      </c>
      <c r="D5" t="s">
        <v>97</v>
      </c>
    </row>
    <row r="6" spans="1:4" x14ac:dyDescent="0.25">
      <c r="A6" t="s">
        <v>118</v>
      </c>
      <c r="B6" s="21">
        <v>57.88</v>
      </c>
      <c r="C6" s="21">
        <v>57.88</v>
      </c>
      <c r="D6" t="s">
        <v>97</v>
      </c>
    </row>
    <row r="7" spans="1:4" x14ac:dyDescent="0.25">
      <c r="B7" s="21"/>
      <c r="C7" s="21"/>
    </row>
    <row r="8" spans="1:4" x14ac:dyDescent="0.25">
      <c r="A8" s="1" t="s">
        <v>15</v>
      </c>
      <c r="B8" s="21" t="s">
        <v>102</v>
      </c>
      <c r="C8" s="21" t="s">
        <v>103</v>
      </c>
    </row>
    <row r="9" spans="1:4" x14ac:dyDescent="0.25">
      <c r="A9" t="s">
        <v>104</v>
      </c>
      <c r="B9" s="21">
        <v>5.43</v>
      </c>
      <c r="C9" s="21">
        <v>8.19</v>
      </c>
      <c r="D9" t="s">
        <v>97</v>
      </c>
    </row>
    <row r="10" spans="1:4" x14ac:dyDescent="0.25">
      <c r="A10" t="s">
        <v>105</v>
      </c>
      <c r="B10" s="21">
        <v>2.91</v>
      </c>
      <c r="C10" s="21">
        <v>5.37</v>
      </c>
      <c r="D10" t="s">
        <v>97</v>
      </c>
    </row>
    <row r="11" spans="1:4" x14ac:dyDescent="0.25">
      <c r="A11" t="s">
        <v>107</v>
      </c>
      <c r="B11" s="21">
        <v>5.82</v>
      </c>
      <c r="C11" s="21">
        <v>8.8800000000000008</v>
      </c>
      <c r="D11" t="s">
        <v>97</v>
      </c>
    </row>
    <row r="12" spans="1:4" x14ac:dyDescent="0.25">
      <c r="A12" t="s">
        <v>106</v>
      </c>
      <c r="B12" s="21">
        <v>3.56</v>
      </c>
      <c r="C12" s="21">
        <v>5.91</v>
      </c>
      <c r="D12" t="s">
        <v>97</v>
      </c>
    </row>
    <row r="13" spans="1:4" x14ac:dyDescent="0.25">
      <c r="A13" t="s">
        <v>108</v>
      </c>
      <c r="B13" s="21">
        <v>5.0599999999999996</v>
      </c>
      <c r="C13" s="21">
        <v>7.32</v>
      </c>
      <c r="D13" t="s">
        <v>97</v>
      </c>
    </row>
    <row r="14" spans="1:4" x14ac:dyDescent="0.25">
      <c r="B14" s="21"/>
      <c r="C14" s="21"/>
    </row>
    <row r="15" spans="1:4" x14ac:dyDescent="0.25">
      <c r="A15" s="1" t="s">
        <v>83</v>
      </c>
      <c r="B15" s="21"/>
      <c r="C15" s="21"/>
    </row>
    <row r="16" spans="1:4" x14ac:dyDescent="0.25">
      <c r="A16" t="s">
        <v>104</v>
      </c>
      <c r="B16" s="21">
        <v>6.51</v>
      </c>
      <c r="C16" s="21">
        <v>9.31</v>
      </c>
      <c r="D16" t="s">
        <v>97</v>
      </c>
    </row>
    <row r="17" spans="1:4" x14ac:dyDescent="0.25">
      <c r="A17" t="s">
        <v>109</v>
      </c>
      <c r="B17" s="21">
        <v>7.32</v>
      </c>
      <c r="C17" s="21">
        <v>9.5500000000000007</v>
      </c>
      <c r="D17" t="s">
        <v>97</v>
      </c>
    </row>
    <row r="18" spans="1:4" x14ac:dyDescent="0.25">
      <c r="A18" t="s">
        <v>107</v>
      </c>
      <c r="B18" s="21">
        <v>7.56</v>
      </c>
      <c r="C18" s="21">
        <v>10.28</v>
      </c>
      <c r="D18" t="s">
        <v>97</v>
      </c>
    </row>
    <row r="19" spans="1:4" x14ac:dyDescent="0.25">
      <c r="A19" t="s">
        <v>106</v>
      </c>
      <c r="B19" s="21">
        <v>4.2300000000000004</v>
      </c>
      <c r="C19" s="21">
        <v>6.36</v>
      </c>
      <c r="D19" t="s">
        <v>97</v>
      </c>
    </row>
    <row r="20" spans="1:4" x14ac:dyDescent="0.25">
      <c r="A20" t="s">
        <v>108</v>
      </c>
      <c r="B20" s="21">
        <v>6.17</v>
      </c>
      <c r="C20" s="21">
        <v>8.34</v>
      </c>
      <c r="D20" t="s">
        <v>97</v>
      </c>
    </row>
    <row r="21" spans="1:4" x14ac:dyDescent="0.25">
      <c r="B21" s="21"/>
      <c r="C21" s="21"/>
    </row>
    <row r="22" spans="1:4" x14ac:dyDescent="0.25">
      <c r="A22" s="1" t="s">
        <v>99</v>
      </c>
      <c r="B22" s="21" t="s">
        <v>102</v>
      </c>
      <c r="C22" s="21" t="s">
        <v>103</v>
      </c>
    </row>
    <row r="23" spans="1:4" x14ac:dyDescent="0.25">
      <c r="A23" t="s">
        <v>100</v>
      </c>
      <c r="B23" s="21">
        <v>8.51</v>
      </c>
      <c r="C23" s="21">
        <v>9.36</v>
      </c>
      <c r="D23" t="s">
        <v>97</v>
      </c>
    </row>
    <row r="24" spans="1:4" x14ac:dyDescent="0.25">
      <c r="A24" t="s">
        <v>101</v>
      </c>
      <c r="B24" s="21">
        <v>10.39</v>
      </c>
      <c r="C24" s="21">
        <v>10.94</v>
      </c>
      <c r="D24" t="s">
        <v>97</v>
      </c>
    </row>
    <row r="25" spans="1:4" x14ac:dyDescent="0.25">
      <c r="B25" s="21"/>
      <c r="C25" s="21"/>
    </row>
    <row r="26" spans="1:4" x14ac:dyDescent="0.25">
      <c r="A26" s="1" t="s">
        <v>110</v>
      </c>
      <c r="B26" s="21" t="s">
        <v>102</v>
      </c>
      <c r="C26" s="21" t="s">
        <v>103</v>
      </c>
    </row>
    <row r="27" spans="1:4" x14ac:dyDescent="0.25">
      <c r="A27" t="s">
        <v>111</v>
      </c>
      <c r="B27" s="21">
        <v>4.09</v>
      </c>
      <c r="C27" s="21">
        <v>4.1500000000000004</v>
      </c>
      <c r="D27" t="s">
        <v>97</v>
      </c>
    </row>
    <row r="28" spans="1:4" x14ac:dyDescent="0.25">
      <c r="A28" t="s">
        <v>112</v>
      </c>
      <c r="B28" s="21">
        <v>9.2899999999999991</v>
      </c>
      <c r="C28" s="21">
        <v>9.2899999999999991</v>
      </c>
      <c r="D28" t="s">
        <v>97</v>
      </c>
    </row>
    <row r="29" spans="1:4" x14ac:dyDescent="0.25">
      <c r="A29" t="s">
        <v>113</v>
      </c>
      <c r="B29" s="21">
        <v>5.14</v>
      </c>
      <c r="C29" s="21">
        <v>5.34</v>
      </c>
      <c r="D29" t="s">
        <v>97</v>
      </c>
    </row>
    <row r="30" spans="1:4" x14ac:dyDescent="0.25">
      <c r="A30" t="s">
        <v>114</v>
      </c>
      <c r="B30" s="21">
        <v>4.55</v>
      </c>
      <c r="C30" s="21">
        <v>4.55</v>
      </c>
      <c r="D30" t="s">
        <v>97</v>
      </c>
    </row>
    <row r="31" spans="1:4" x14ac:dyDescent="0.25">
      <c r="A31" t="s">
        <v>115</v>
      </c>
      <c r="B31" s="21">
        <v>5.6</v>
      </c>
      <c r="C31" s="21">
        <v>5.76</v>
      </c>
      <c r="D31" t="s">
        <v>97</v>
      </c>
    </row>
    <row r="34" spans="1:3" x14ac:dyDescent="0.25">
      <c r="A34" s="2" t="s">
        <v>14</v>
      </c>
      <c r="B34" s="15"/>
    </row>
    <row r="35" spans="1:3" x14ac:dyDescent="0.25">
      <c r="A35" t="s">
        <v>0</v>
      </c>
      <c r="B35">
        <f>AVERAGE(B23:C24)</f>
        <v>9.7999999999999989</v>
      </c>
      <c r="C35" t="s">
        <v>202</v>
      </c>
    </row>
    <row r="36" spans="1:3" x14ac:dyDescent="0.25">
      <c r="A36" t="s">
        <v>1</v>
      </c>
      <c r="B36">
        <f>AVERAGE(B27:C31)</f>
        <v>5.7759999999999989</v>
      </c>
      <c r="C36" t="s">
        <v>202</v>
      </c>
    </row>
    <row r="37" spans="1:3" x14ac:dyDescent="0.25">
      <c r="A37" t="s">
        <v>2</v>
      </c>
      <c r="B37">
        <f>AVERAGE(B9:C13)</f>
        <v>5.8450000000000006</v>
      </c>
      <c r="C37" t="s">
        <v>202</v>
      </c>
    </row>
    <row r="38" spans="1:3" x14ac:dyDescent="0.25">
      <c r="A38" t="s">
        <v>3</v>
      </c>
      <c r="B38">
        <f>AVERAGE(B16:C20)</f>
        <v>7.5630000000000006</v>
      </c>
      <c r="C38" t="s">
        <v>202</v>
      </c>
    </row>
    <row r="39" spans="1:3" x14ac:dyDescent="0.25">
      <c r="A39" t="s">
        <v>4</v>
      </c>
      <c r="B39">
        <f>AVERAGE(B2:C6)</f>
        <v>53.414000000000001</v>
      </c>
      <c r="C39" t="s">
        <v>202</v>
      </c>
    </row>
    <row r="42" spans="1:3" x14ac:dyDescent="0.25">
      <c r="A42" t="s">
        <v>0</v>
      </c>
      <c r="B42" s="4">
        <f>B35/About!$C$98*About!A$87/About!A$81</f>
        <v>13701.894582131223</v>
      </c>
      <c r="C42" t="s">
        <v>89</v>
      </c>
    </row>
    <row r="43" spans="1:3" x14ac:dyDescent="0.25">
      <c r="A43" t="s">
        <v>1</v>
      </c>
      <c r="B43" s="4">
        <f>B36/About!$C$98*About!A$87/About!A$81</f>
        <v>8075.7288884071368</v>
      </c>
      <c r="C43" t="s">
        <v>89</v>
      </c>
    </row>
    <row r="44" spans="1:3" x14ac:dyDescent="0.25">
      <c r="A44" t="s">
        <v>2</v>
      </c>
      <c r="B44" s="4">
        <f>B37/About!$C$98*About!A$87/About!A$81</f>
        <v>8172.201411485411</v>
      </c>
      <c r="C44" t="s">
        <v>89</v>
      </c>
    </row>
    <row r="45" spans="1:3" x14ac:dyDescent="0.25">
      <c r="A45" t="s">
        <v>3</v>
      </c>
      <c r="B45" s="4">
        <f>B38/About!$C$98*About!A$87/About!A$81</f>
        <v>10574.227420883515</v>
      </c>
      <c r="C45" t="s">
        <v>89</v>
      </c>
    </row>
    <row r="46" spans="1:3" x14ac:dyDescent="0.25">
      <c r="A46" t="s">
        <v>4</v>
      </c>
      <c r="B46" s="4">
        <f>B39/About!$C$98*About!A$87/About!A$81</f>
        <v>74680.918082648699</v>
      </c>
      <c r="C46" t="s">
        <v>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4">
        <f>'India Psgr Mtrbk'!B23</f>
        <v>605.83346340645721</v>
      </c>
      <c r="C2" s="4">
        <f>$B2</f>
        <v>605.83346340645721</v>
      </c>
      <c r="D2" s="4">
        <f>$B2</f>
        <v>605.83346340645721</v>
      </c>
      <c r="E2" s="4">
        <f t="shared" ref="E2:AJ2" si="0">$B2</f>
        <v>605.83346340645721</v>
      </c>
      <c r="F2" s="4">
        <f t="shared" si="0"/>
        <v>605.83346340645721</v>
      </c>
      <c r="G2" s="4">
        <f t="shared" si="0"/>
        <v>605.83346340645721</v>
      </c>
      <c r="H2" s="4">
        <f t="shared" si="0"/>
        <v>605.83346340645721</v>
      </c>
      <c r="I2" s="4">
        <f t="shared" si="0"/>
        <v>605.83346340645721</v>
      </c>
      <c r="J2" s="4">
        <f t="shared" si="0"/>
        <v>605.83346340645721</v>
      </c>
      <c r="K2" s="4">
        <f t="shared" si="0"/>
        <v>605.83346340645721</v>
      </c>
      <c r="L2" s="4">
        <f t="shared" si="0"/>
        <v>605.83346340645721</v>
      </c>
      <c r="M2" s="4">
        <f t="shared" si="0"/>
        <v>605.83346340645721</v>
      </c>
      <c r="N2" s="4">
        <f t="shared" si="0"/>
        <v>605.83346340645721</v>
      </c>
      <c r="O2" s="4">
        <f t="shared" si="0"/>
        <v>605.83346340645721</v>
      </c>
      <c r="P2" s="4">
        <f t="shared" si="0"/>
        <v>605.83346340645721</v>
      </c>
      <c r="Q2" s="4">
        <f t="shared" si="0"/>
        <v>605.83346340645721</v>
      </c>
      <c r="R2" s="4">
        <f t="shared" si="0"/>
        <v>605.83346340645721</v>
      </c>
      <c r="S2" s="4">
        <f t="shared" si="0"/>
        <v>605.83346340645721</v>
      </c>
      <c r="T2" s="4">
        <f t="shared" si="0"/>
        <v>605.83346340645721</v>
      </c>
      <c r="U2" s="4">
        <f t="shared" si="0"/>
        <v>605.83346340645721</v>
      </c>
      <c r="V2" s="4">
        <f t="shared" si="0"/>
        <v>605.83346340645721</v>
      </c>
      <c r="W2" s="4">
        <f t="shared" si="0"/>
        <v>605.83346340645721</v>
      </c>
      <c r="X2" s="4">
        <f t="shared" si="0"/>
        <v>605.83346340645721</v>
      </c>
      <c r="Y2" s="4">
        <f t="shared" si="0"/>
        <v>605.83346340645721</v>
      </c>
      <c r="Z2" s="4">
        <f t="shared" si="0"/>
        <v>605.83346340645721</v>
      </c>
      <c r="AA2" s="4">
        <f t="shared" si="0"/>
        <v>605.83346340645721</v>
      </c>
      <c r="AB2" s="4">
        <f t="shared" si="0"/>
        <v>605.83346340645721</v>
      </c>
      <c r="AC2" s="4">
        <f t="shared" si="0"/>
        <v>605.83346340645721</v>
      </c>
      <c r="AD2" s="4">
        <f t="shared" si="0"/>
        <v>605.83346340645721</v>
      </c>
      <c r="AE2" s="4">
        <f t="shared" si="0"/>
        <v>605.83346340645721</v>
      </c>
      <c r="AF2" s="4">
        <f t="shared" si="0"/>
        <v>605.83346340645721</v>
      </c>
      <c r="AG2" s="4">
        <f t="shared" si="0"/>
        <v>605.83346340645721</v>
      </c>
      <c r="AH2" s="4">
        <f t="shared" si="0"/>
        <v>605.83346340645721</v>
      </c>
      <c r="AI2" s="4">
        <f t="shared" si="0"/>
        <v>605.83346340645721</v>
      </c>
      <c r="AJ2" s="4">
        <f t="shared" si="0"/>
        <v>605.83346340645721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 s="17">
        <f>'India Psgr Mtrbk'!B25</f>
        <v>1074.0090252952723</v>
      </c>
      <c r="C4" s="4">
        <f>$B4</f>
        <v>1074.0090252952723</v>
      </c>
      <c r="D4" s="4">
        <f>$B4</f>
        <v>1074.0090252952723</v>
      </c>
      <c r="E4" s="4">
        <f t="shared" ref="E4:AJ4" si="1">$B4</f>
        <v>1074.0090252952723</v>
      </c>
      <c r="F4" s="4">
        <f t="shared" si="1"/>
        <v>1074.0090252952723</v>
      </c>
      <c r="G4" s="4">
        <f t="shared" si="1"/>
        <v>1074.0090252952723</v>
      </c>
      <c r="H4" s="4">
        <f t="shared" si="1"/>
        <v>1074.0090252952723</v>
      </c>
      <c r="I4" s="4">
        <f t="shared" si="1"/>
        <v>1074.0090252952723</v>
      </c>
      <c r="J4" s="4">
        <f t="shared" si="1"/>
        <v>1074.0090252952723</v>
      </c>
      <c r="K4" s="4">
        <f t="shared" si="1"/>
        <v>1074.0090252952723</v>
      </c>
      <c r="L4" s="4">
        <f t="shared" si="1"/>
        <v>1074.0090252952723</v>
      </c>
      <c r="M4" s="4">
        <f t="shared" si="1"/>
        <v>1074.0090252952723</v>
      </c>
      <c r="N4" s="4">
        <f t="shared" si="1"/>
        <v>1074.0090252952723</v>
      </c>
      <c r="O4" s="4">
        <f t="shared" si="1"/>
        <v>1074.0090252952723</v>
      </c>
      <c r="P4" s="4">
        <f t="shared" si="1"/>
        <v>1074.0090252952723</v>
      </c>
      <c r="Q4" s="4">
        <f t="shared" si="1"/>
        <v>1074.0090252952723</v>
      </c>
      <c r="R4" s="4">
        <f t="shared" si="1"/>
        <v>1074.0090252952723</v>
      </c>
      <c r="S4" s="4">
        <f t="shared" si="1"/>
        <v>1074.0090252952723</v>
      </c>
      <c r="T4" s="4">
        <f t="shared" si="1"/>
        <v>1074.0090252952723</v>
      </c>
      <c r="U4" s="4">
        <f t="shared" si="1"/>
        <v>1074.0090252952723</v>
      </c>
      <c r="V4" s="4">
        <f t="shared" si="1"/>
        <v>1074.0090252952723</v>
      </c>
      <c r="W4" s="4">
        <f t="shared" si="1"/>
        <v>1074.0090252952723</v>
      </c>
      <c r="X4" s="4">
        <f t="shared" si="1"/>
        <v>1074.0090252952723</v>
      </c>
      <c r="Y4" s="4">
        <f t="shared" si="1"/>
        <v>1074.0090252952723</v>
      </c>
      <c r="Z4" s="4">
        <f t="shared" si="1"/>
        <v>1074.0090252952723</v>
      </c>
      <c r="AA4" s="4">
        <f t="shared" si="1"/>
        <v>1074.0090252952723</v>
      </c>
      <c r="AB4" s="4">
        <f t="shared" si="1"/>
        <v>1074.0090252952723</v>
      </c>
      <c r="AC4" s="4">
        <f t="shared" si="1"/>
        <v>1074.0090252952723</v>
      </c>
      <c r="AD4" s="4">
        <f t="shared" si="1"/>
        <v>1074.0090252952723</v>
      </c>
      <c r="AE4" s="4">
        <f t="shared" si="1"/>
        <v>1074.0090252952723</v>
      </c>
      <c r="AF4" s="4">
        <f t="shared" si="1"/>
        <v>1074.0090252952723</v>
      </c>
      <c r="AG4" s="4">
        <f t="shared" si="1"/>
        <v>1074.0090252952723</v>
      </c>
      <c r="AH4" s="4">
        <f t="shared" si="1"/>
        <v>1074.0090252952723</v>
      </c>
      <c r="AI4" s="4">
        <f t="shared" si="1"/>
        <v>1074.0090252952723</v>
      </c>
      <c r="AJ4" s="4">
        <f t="shared" si="1"/>
        <v>1074.0090252952723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4">
        <f>'India Frgt Mtrbk'!B25</f>
        <v>1551.9492843026185</v>
      </c>
      <c r="C2" s="4">
        <f>$B2</f>
        <v>1551.9492843026185</v>
      </c>
      <c r="D2" s="4">
        <f t="shared" ref="D2:AJ6" si="0">$B2</f>
        <v>1551.9492843026185</v>
      </c>
      <c r="E2" s="4">
        <f t="shared" si="0"/>
        <v>1551.9492843026185</v>
      </c>
      <c r="F2" s="4">
        <f t="shared" si="0"/>
        <v>1551.9492843026185</v>
      </c>
      <c r="G2" s="4">
        <f t="shared" si="0"/>
        <v>1551.9492843026185</v>
      </c>
      <c r="H2" s="4">
        <f t="shared" si="0"/>
        <v>1551.9492843026185</v>
      </c>
      <c r="I2" s="4">
        <f t="shared" si="0"/>
        <v>1551.9492843026185</v>
      </c>
      <c r="J2" s="4">
        <f t="shared" si="0"/>
        <v>1551.9492843026185</v>
      </c>
      <c r="K2" s="4">
        <f t="shared" si="0"/>
        <v>1551.9492843026185</v>
      </c>
      <c r="L2" s="4">
        <f t="shared" si="0"/>
        <v>1551.9492843026185</v>
      </c>
      <c r="M2" s="4">
        <f t="shared" si="0"/>
        <v>1551.9492843026185</v>
      </c>
      <c r="N2" s="4">
        <f t="shared" si="0"/>
        <v>1551.9492843026185</v>
      </c>
      <c r="O2" s="4">
        <f t="shared" si="0"/>
        <v>1551.9492843026185</v>
      </c>
      <c r="P2" s="4">
        <f t="shared" si="0"/>
        <v>1551.9492843026185</v>
      </c>
      <c r="Q2" s="4">
        <f t="shared" si="0"/>
        <v>1551.9492843026185</v>
      </c>
      <c r="R2" s="4">
        <f t="shared" si="0"/>
        <v>1551.9492843026185</v>
      </c>
      <c r="S2" s="4">
        <f t="shared" si="0"/>
        <v>1551.9492843026185</v>
      </c>
      <c r="T2" s="4">
        <f t="shared" si="0"/>
        <v>1551.9492843026185</v>
      </c>
      <c r="U2" s="4">
        <f t="shared" si="0"/>
        <v>1551.9492843026185</v>
      </c>
      <c r="V2" s="4">
        <f t="shared" si="0"/>
        <v>1551.9492843026185</v>
      </c>
      <c r="W2" s="4">
        <f t="shared" si="0"/>
        <v>1551.9492843026185</v>
      </c>
      <c r="X2" s="4">
        <f t="shared" si="0"/>
        <v>1551.9492843026185</v>
      </c>
      <c r="Y2" s="4">
        <f t="shared" si="0"/>
        <v>1551.9492843026185</v>
      </c>
      <c r="Z2" s="4">
        <f t="shared" si="0"/>
        <v>1551.9492843026185</v>
      </c>
      <c r="AA2" s="4">
        <f t="shared" si="0"/>
        <v>1551.9492843026185</v>
      </c>
      <c r="AB2" s="4">
        <f t="shared" si="0"/>
        <v>1551.9492843026185</v>
      </c>
      <c r="AC2" s="4">
        <f t="shared" si="0"/>
        <v>1551.9492843026185</v>
      </c>
      <c r="AD2" s="4">
        <f t="shared" si="0"/>
        <v>1551.9492843026185</v>
      </c>
      <c r="AE2" s="4">
        <f t="shared" si="0"/>
        <v>1551.9492843026185</v>
      </c>
      <c r="AF2" s="4">
        <f t="shared" si="0"/>
        <v>1551.9492843026185</v>
      </c>
      <c r="AG2" s="4">
        <f t="shared" si="0"/>
        <v>1551.9492843026185</v>
      </c>
      <c r="AH2" s="4">
        <f t="shared" si="0"/>
        <v>1551.9492843026185</v>
      </c>
      <c r="AI2" s="4">
        <f t="shared" si="0"/>
        <v>1551.9492843026185</v>
      </c>
      <c r="AJ2" s="4">
        <f t="shared" si="0"/>
        <v>1551.9492843026185</v>
      </c>
    </row>
    <row r="3" spans="1:36" x14ac:dyDescent="0.25">
      <c r="A3" t="s">
        <v>1</v>
      </c>
      <c r="B3" s="4">
        <f>'India Frgt Mtrbk'!B26</f>
        <v>2936.1202675995482</v>
      </c>
      <c r="C3" s="4">
        <f t="shared" ref="C3:R6" si="1">$B3</f>
        <v>2936.1202675995482</v>
      </c>
      <c r="D3" s="4">
        <f t="shared" si="1"/>
        <v>2936.1202675995482</v>
      </c>
      <c r="E3" s="4">
        <f t="shared" si="1"/>
        <v>2936.1202675995482</v>
      </c>
      <c r="F3" s="4">
        <f t="shared" si="1"/>
        <v>2936.1202675995482</v>
      </c>
      <c r="G3" s="4">
        <f t="shared" si="1"/>
        <v>2936.1202675995482</v>
      </c>
      <c r="H3" s="4">
        <f t="shared" si="1"/>
        <v>2936.1202675995482</v>
      </c>
      <c r="I3" s="4">
        <f t="shared" si="1"/>
        <v>2936.1202675995482</v>
      </c>
      <c r="J3" s="4">
        <f t="shared" si="1"/>
        <v>2936.1202675995482</v>
      </c>
      <c r="K3" s="4">
        <f t="shared" si="1"/>
        <v>2936.1202675995482</v>
      </c>
      <c r="L3" s="4">
        <f t="shared" si="1"/>
        <v>2936.1202675995482</v>
      </c>
      <c r="M3" s="4">
        <f t="shared" si="1"/>
        <v>2936.1202675995482</v>
      </c>
      <c r="N3" s="4">
        <f t="shared" si="1"/>
        <v>2936.1202675995482</v>
      </c>
      <c r="O3" s="4">
        <f t="shared" si="1"/>
        <v>2936.1202675995482</v>
      </c>
      <c r="P3" s="4">
        <f t="shared" si="1"/>
        <v>2936.1202675995482</v>
      </c>
      <c r="Q3" s="4">
        <f t="shared" si="1"/>
        <v>2936.1202675995482</v>
      </c>
      <c r="R3" s="4">
        <f t="shared" si="1"/>
        <v>2936.1202675995482</v>
      </c>
      <c r="S3" s="4">
        <f t="shared" si="0"/>
        <v>2936.1202675995482</v>
      </c>
      <c r="T3" s="4">
        <f t="shared" si="0"/>
        <v>2936.1202675995482</v>
      </c>
      <c r="U3" s="4">
        <f t="shared" si="0"/>
        <v>2936.1202675995482</v>
      </c>
      <c r="V3" s="4">
        <f t="shared" si="0"/>
        <v>2936.1202675995482</v>
      </c>
      <c r="W3" s="4">
        <f t="shared" si="0"/>
        <v>2936.1202675995482</v>
      </c>
      <c r="X3" s="4">
        <f t="shared" si="0"/>
        <v>2936.1202675995482</v>
      </c>
      <c r="Y3" s="4">
        <f t="shared" si="0"/>
        <v>2936.1202675995482</v>
      </c>
      <c r="Z3" s="4">
        <f t="shared" si="0"/>
        <v>2936.1202675995482</v>
      </c>
      <c r="AA3" s="4">
        <f t="shared" si="0"/>
        <v>2936.1202675995482</v>
      </c>
      <c r="AB3" s="4">
        <f t="shared" si="0"/>
        <v>2936.1202675995482</v>
      </c>
      <c r="AC3" s="4">
        <f t="shared" si="0"/>
        <v>2936.1202675995482</v>
      </c>
      <c r="AD3" s="4">
        <f t="shared" si="0"/>
        <v>2936.1202675995482</v>
      </c>
      <c r="AE3" s="4">
        <f t="shared" si="0"/>
        <v>2936.1202675995482</v>
      </c>
      <c r="AF3" s="4">
        <f t="shared" si="0"/>
        <v>2936.1202675995482</v>
      </c>
      <c r="AG3" s="4">
        <f t="shared" si="0"/>
        <v>2936.1202675995482</v>
      </c>
      <c r="AH3" s="4">
        <f t="shared" si="0"/>
        <v>2936.1202675995482</v>
      </c>
      <c r="AI3" s="4">
        <f t="shared" si="0"/>
        <v>2936.1202675995482</v>
      </c>
      <c r="AJ3" s="4">
        <f t="shared" si="0"/>
        <v>2936.1202675995482</v>
      </c>
    </row>
    <row r="4" spans="1:36" x14ac:dyDescent="0.25">
      <c r="A4" t="s">
        <v>2</v>
      </c>
      <c r="B4" s="4">
        <f>'India Frgt Mtrbk'!B27</f>
        <v>2691.4435786329191</v>
      </c>
      <c r="C4" s="4">
        <f t="shared" si="1"/>
        <v>2691.4435786329191</v>
      </c>
      <c r="D4" s="4">
        <f t="shared" si="0"/>
        <v>2691.4435786329191</v>
      </c>
      <c r="E4" s="4">
        <f t="shared" si="0"/>
        <v>2691.4435786329191</v>
      </c>
      <c r="F4" s="4">
        <f t="shared" si="0"/>
        <v>2691.4435786329191</v>
      </c>
      <c r="G4" s="4">
        <f t="shared" si="0"/>
        <v>2691.4435786329191</v>
      </c>
      <c r="H4" s="4">
        <f t="shared" si="0"/>
        <v>2691.4435786329191</v>
      </c>
      <c r="I4" s="4">
        <f t="shared" si="0"/>
        <v>2691.4435786329191</v>
      </c>
      <c r="J4" s="4">
        <f t="shared" si="0"/>
        <v>2691.4435786329191</v>
      </c>
      <c r="K4" s="4">
        <f t="shared" si="0"/>
        <v>2691.4435786329191</v>
      </c>
      <c r="L4" s="4">
        <f t="shared" si="0"/>
        <v>2691.4435786329191</v>
      </c>
      <c r="M4" s="4">
        <f t="shared" si="0"/>
        <v>2691.4435786329191</v>
      </c>
      <c r="N4" s="4">
        <f t="shared" si="0"/>
        <v>2691.4435786329191</v>
      </c>
      <c r="O4" s="4">
        <f t="shared" si="0"/>
        <v>2691.4435786329191</v>
      </c>
      <c r="P4" s="4">
        <f t="shared" si="0"/>
        <v>2691.4435786329191</v>
      </c>
      <c r="Q4" s="4">
        <f t="shared" si="0"/>
        <v>2691.4435786329191</v>
      </c>
      <c r="R4" s="4">
        <f t="shared" si="0"/>
        <v>2691.4435786329191</v>
      </c>
      <c r="S4" s="4">
        <f t="shared" si="0"/>
        <v>2691.4435786329191</v>
      </c>
      <c r="T4" s="4">
        <f t="shared" si="0"/>
        <v>2691.4435786329191</v>
      </c>
      <c r="U4" s="4">
        <f t="shared" si="0"/>
        <v>2691.4435786329191</v>
      </c>
      <c r="V4" s="4">
        <f t="shared" si="0"/>
        <v>2691.4435786329191</v>
      </c>
      <c r="W4" s="4">
        <f t="shared" si="0"/>
        <v>2691.4435786329191</v>
      </c>
      <c r="X4" s="4">
        <f t="shared" si="0"/>
        <v>2691.4435786329191</v>
      </c>
      <c r="Y4" s="4">
        <f t="shared" si="0"/>
        <v>2691.4435786329191</v>
      </c>
      <c r="Z4" s="4">
        <f t="shared" si="0"/>
        <v>2691.4435786329191</v>
      </c>
      <c r="AA4" s="4">
        <f t="shared" si="0"/>
        <v>2691.4435786329191</v>
      </c>
      <c r="AB4" s="4">
        <f t="shared" si="0"/>
        <v>2691.4435786329191</v>
      </c>
      <c r="AC4" s="4">
        <f t="shared" si="0"/>
        <v>2691.4435786329191</v>
      </c>
      <c r="AD4" s="4">
        <f t="shared" si="0"/>
        <v>2691.4435786329191</v>
      </c>
      <c r="AE4" s="4">
        <f t="shared" si="0"/>
        <v>2691.4435786329191</v>
      </c>
      <c r="AF4" s="4">
        <f t="shared" si="0"/>
        <v>2691.4435786329191</v>
      </c>
      <c r="AG4" s="4">
        <f t="shared" si="0"/>
        <v>2691.4435786329191</v>
      </c>
      <c r="AH4" s="4">
        <f t="shared" si="0"/>
        <v>2691.4435786329191</v>
      </c>
      <c r="AI4" s="4">
        <f t="shared" si="0"/>
        <v>2691.4435786329191</v>
      </c>
      <c r="AJ4" s="4">
        <f t="shared" si="0"/>
        <v>2691.4435786329191</v>
      </c>
    </row>
    <row r="5" spans="1:36" x14ac:dyDescent="0.25">
      <c r="A5" t="s">
        <v>3</v>
      </c>
      <c r="B5" s="4">
        <f>'India Frgt Mtrbk'!B28</f>
        <v>2313.94240137012</v>
      </c>
      <c r="C5" s="4">
        <f t="shared" si="1"/>
        <v>2313.94240137012</v>
      </c>
      <c r="D5" s="4">
        <f t="shared" si="0"/>
        <v>2313.94240137012</v>
      </c>
      <c r="E5" s="4">
        <f t="shared" si="0"/>
        <v>2313.94240137012</v>
      </c>
      <c r="F5" s="4">
        <f t="shared" si="0"/>
        <v>2313.94240137012</v>
      </c>
      <c r="G5" s="4">
        <f t="shared" si="0"/>
        <v>2313.94240137012</v>
      </c>
      <c r="H5" s="4">
        <f t="shared" si="0"/>
        <v>2313.94240137012</v>
      </c>
      <c r="I5" s="4">
        <f t="shared" si="0"/>
        <v>2313.94240137012</v>
      </c>
      <c r="J5" s="4">
        <f t="shared" si="0"/>
        <v>2313.94240137012</v>
      </c>
      <c r="K5" s="4">
        <f t="shared" si="0"/>
        <v>2313.94240137012</v>
      </c>
      <c r="L5" s="4">
        <f t="shared" si="0"/>
        <v>2313.94240137012</v>
      </c>
      <c r="M5" s="4">
        <f t="shared" si="0"/>
        <v>2313.94240137012</v>
      </c>
      <c r="N5" s="4">
        <f t="shared" si="0"/>
        <v>2313.94240137012</v>
      </c>
      <c r="O5" s="4">
        <f t="shared" si="0"/>
        <v>2313.94240137012</v>
      </c>
      <c r="P5" s="4">
        <f t="shared" si="0"/>
        <v>2313.94240137012</v>
      </c>
      <c r="Q5" s="4">
        <f t="shared" si="0"/>
        <v>2313.94240137012</v>
      </c>
      <c r="R5" s="4">
        <f t="shared" si="0"/>
        <v>2313.94240137012</v>
      </c>
      <c r="S5" s="4">
        <f t="shared" si="0"/>
        <v>2313.94240137012</v>
      </c>
      <c r="T5" s="4">
        <f t="shared" si="0"/>
        <v>2313.94240137012</v>
      </c>
      <c r="U5" s="4">
        <f t="shared" si="0"/>
        <v>2313.94240137012</v>
      </c>
      <c r="V5" s="4">
        <f t="shared" si="0"/>
        <v>2313.94240137012</v>
      </c>
      <c r="W5" s="4">
        <f t="shared" si="0"/>
        <v>2313.94240137012</v>
      </c>
      <c r="X5" s="4">
        <f t="shared" si="0"/>
        <v>2313.94240137012</v>
      </c>
      <c r="Y5" s="4">
        <f t="shared" si="0"/>
        <v>2313.94240137012</v>
      </c>
      <c r="Z5" s="4">
        <f t="shared" si="0"/>
        <v>2313.94240137012</v>
      </c>
      <c r="AA5" s="4">
        <f t="shared" si="0"/>
        <v>2313.94240137012</v>
      </c>
      <c r="AB5" s="4">
        <f t="shared" si="0"/>
        <v>2313.94240137012</v>
      </c>
      <c r="AC5" s="4">
        <f t="shared" si="0"/>
        <v>2313.94240137012</v>
      </c>
      <c r="AD5" s="4">
        <f t="shared" si="0"/>
        <v>2313.94240137012</v>
      </c>
      <c r="AE5" s="4">
        <f t="shared" si="0"/>
        <v>2313.94240137012</v>
      </c>
      <c r="AF5" s="4">
        <f t="shared" si="0"/>
        <v>2313.94240137012</v>
      </c>
      <c r="AG5" s="4">
        <f t="shared" si="0"/>
        <v>2313.94240137012</v>
      </c>
      <c r="AH5" s="4">
        <f t="shared" si="0"/>
        <v>2313.94240137012</v>
      </c>
      <c r="AI5" s="4">
        <f t="shared" si="0"/>
        <v>2313.94240137012</v>
      </c>
      <c r="AJ5" s="4">
        <f t="shared" si="0"/>
        <v>2313.94240137012</v>
      </c>
    </row>
    <row r="6" spans="1:36" x14ac:dyDescent="0.25">
      <c r="A6" t="s">
        <v>4</v>
      </c>
      <c r="B6" s="4">
        <f>'India Frgt Mtrbk'!B29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5"/>
  <sheetViews>
    <sheetView workbookViewId="0"/>
  </sheetViews>
  <sheetFormatPr defaultRowHeight="15" x14ac:dyDescent="0.25"/>
  <cols>
    <col min="1" max="1" width="30.5703125" customWidth="1"/>
    <col min="3" max="3" width="10.5703125" customWidth="1"/>
  </cols>
  <sheetData>
    <row r="1" spans="1:5" x14ac:dyDescent="0.25">
      <c r="A1" s="1" t="s">
        <v>169</v>
      </c>
    </row>
    <row r="2" spans="1:5" x14ac:dyDescent="0.25">
      <c r="A2" t="s">
        <v>165</v>
      </c>
      <c r="B2" t="s">
        <v>83</v>
      </c>
      <c r="C2">
        <v>6.4</v>
      </c>
      <c r="D2">
        <v>7.27</v>
      </c>
      <c r="E2" t="s">
        <v>97</v>
      </c>
    </row>
    <row r="3" spans="1:5" x14ac:dyDescent="0.25">
      <c r="A3" t="s">
        <v>166</v>
      </c>
      <c r="B3" t="s">
        <v>83</v>
      </c>
      <c r="C3">
        <v>5.68</v>
      </c>
      <c r="D3">
        <v>5.94</v>
      </c>
      <c r="E3" t="s">
        <v>97</v>
      </c>
    </row>
    <row r="4" spans="1:5" x14ac:dyDescent="0.25">
      <c r="A4" t="s">
        <v>167</v>
      </c>
      <c r="B4" t="s">
        <v>83</v>
      </c>
      <c r="C4">
        <v>4.95</v>
      </c>
      <c r="D4">
        <v>4.95</v>
      </c>
      <c r="E4" t="s">
        <v>97</v>
      </c>
    </row>
    <row r="5" spans="1:5" x14ac:dyDescent="0.25">
      <c r="A5" t="s">
        <v>168</v>
      </c>
      <c r="B5" t="s">
        <v>83</v>
      </c>
      <c r="C5">
        <v>4.03</v>
      </c>
      <c r="D5">
        <v>4.03</v>
      </c>
      <c r="E5" t="s">
        <v>97</v>
      </c>
    </row>
    <row r="7" spans="1:5" x14ac:dyDescent="0.25">
      <c r="A7" t="s">
        <v>166</v>
      </c>
      <c r="B7" t="s">
        <v>146</v>
      </c>
      <c r="C7">
        <v>6.45</v>
      </c>
      <c r="D7">
        <v>6.45</v>
      </c>
      <c r="E7" t="s">
        <v>97</v>
      </c>
    </row>
    <row r="8" spans="1:5" x14ac:dyDescent="0.25">
      <c r="A8" t="s">
        <v>180</v>
      </c>
      <c r="B8" t="s">
        <v>146</v>
      </c>
      <c r="C8">
        <v>3.89</v>
      </c>
      <c r="D8">
        <v>3.89</v>
      </c>
      <c r="E8" t="s">
        <v>97</v>
      </c>
    </row>
    <row r="9" spans="1:5" x14ac:dyDescent="0.25">
      <c r="A9" t="s">
        <v>181</v>
      </c>
      <c r="B9" t="s">
        <v>146</v>
      </c>
      <c r="C9">
        <v>9.4499999999999993</v>
      </c>
      <c r="D9">
        <v>9.4499999999999993</v>
      </c>
      <c r="E9" t="s">
        <v>97</v>
      </c>
    </row>
    <row r="10" spans="1:5" x14ac:dyDescent="0.25">
      <c r="A10" t="s">
        <v>182</v>
      </c>
      <c r="B10" t="s">
        <v>146</v>
      </c>
      <c r="C10">
        <v>8.7799999999999994</v>
      </c>
      <c r="D10">
        <v>8.7799999999999994</v>
      </c>
      <c r="E10" t="s">
        <v>97</v>
      </c>
    </row>
    <row r="13" spans="1:5" x14ac:dyDescent="0.25">
      <c r="A13" s="2" t="s">
        <v>14</v>
      </c>
      <c r="B13" s="15"/>
      <c r="C13" s="15"/>
    </row>
    <row r="14" spans="1:5" x14ac:dyDescent="0.25">
      <c r="A14" t="s">
        <v>0</v>
      </c>
      <c r="B14">
        <v>0</v>
      </c>
      <c r="C14" t="s">
        <v>202</v>
      </c>
    </row>
    <row r="15" spans="1:5" x14ac:dyDescent="0.25">
      <c r="A15" t="s">
        <v>1</v>
      </c>
      <c r="B15" s="16">
        <f>AVERAGE(C7:D10)</f>
        <v>7.1425000000000001</v>
      </c>
      <c r="C15" t="s">
        <v>202</v>
      </c>
    </row>
    <row r="16" spans="1:5" x14ac:dyDescent="0.25">
      <c r="A16" t="s">
        <v>2</v>
      </c>
      <c r="B16">
        <v>0</v>
      </c>
      <c r="C16" t="s">
        <v>202</v>
      </c>
    </row>
    <row r="17" spans="1:3" x14ac:dyDescent="0.25">
      <c r="A17" t="s">
        <v>3</v>
      </c>
      <c r="B17" s="16">
        <f>AVERAGE(C2:D5)</f>
        <v>5.4062500000000009</v>
      </c>
      <c r="C17" t="s">
        <v>202</v>
      </c>
    </row>
    <row r="18" spans="1:3" x14ac:dyDescent="0.25">
      <c r="A18" t="s">
        <v>4</v>
      </c>
      <c r="B18">
        <v>0</v>
      </c>
      <c r="C18" t="s">
        <v>202</v>
      </c>
    </row>
    <row r="21" spans="1:3" x14ac:dyDescent="0.25">
      <c r="A21" t="s">
        <v>0</v>
      </c>
      <c r="B21" s="4">
        <f>B14/About!$C$98*About!A$87/About!A$81</f>
        <v>0</v>
      </c>
      <c r="C21" t="s">
        <v>89</v>
      </c>
    </row>
    <row r="22" spans="1:3" x14ac:dyDescent="0.25">
      <c r="A22" t="s">
        <v>1</v>
      </c>
      <c r="B22" s="4">
        <f>B15/About!$C$98*About!A$87/About!A$81</f>
        <v>9986.3042911094144</v>
      </c>
      <c r="C22" t="s">
        <v>89</v>
      </c>
    </row>
    <row r="23" spans="1:3" x14ac:dyDescent="0.25">
      <c r="A23" t="s">
        <v>2</v>
      </c>
      <c r="B23" s="4">
        <f>B16/About!$C$98*About!A$87/About!A$81</f>
        <v>0</v>
      </c>
      <c r="C23" t="s">
        <v>89</v>
      </c>
    </row>
    <row r="24" spans="1:3" x14ac:dyDescent="0.25">
      <c r="A24" t="s">
        <v>3</v>
      </c>
      <c r="B24" s="4">
        <f>B17/About!$C$98*About!A$87/About!A$81</f>
        <v>7558.7619984333614</v>
      </c>
      <c r="C24" t="s">
        <v>89</v>
      </c>
    </row>
    <row r="25" spans="1:3" x14ac:dyDescent="0.25">
      <c r="A25" t="s">
        <v>4</v>
      </c>
      <c r="B25" s="4">
        <f>B18/About!$C$98*About!A$87/About!A$81</f>
        <v>0</v>
      </c>
      <c r="C25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C8"/>
  <sheetViews>
    <sheetView workbookViewId="0"/>
  </sheetViews>
  <sheetFormatPr defaultRowHeight="15" x14ac:dyDescent="0.25"/>
  <cols>
    <col min="1" max="1" width="26.7109375" customWidth="1"/>
    <col min="2" max="2" width="11.7109375" customWidth="1"/>
    <col min="3" max="3" width="10.7109375" customWidth="1"/>
  </cols>
  <sheetData>
    <row r="1" spans="1:3" x14ac:dyDescent="0.25">
      <c r="A1" s="1" t="s">
        <v>87</v>
      </c>
      <c r="B1" s="4"/>
    </row>
    <row r="2" spans="1:3" x14ac:dyDescent="0.25">
      <c r="A2" t="s">
        <v>84</v>
      </c>
      <c r="B2">
        <v>1.61</v>
      </c>
      <c r="C2" t="s">
        <v>203</v>
      </c>
    </row>
    <row r="3" spans="1:3" x14ac:dyDescent="0.25">
      <c r="A3" t="s">
        <v>85</v>
      </c>
      <c r="B3">
        <v>2.2000000000000002</v>
      </c>
    </row>
    <row r="4" spans="1:3" x14ac:dyDescent="0.25">
      <c r="A4" t="s">
        <v>86</v>
      </c>
      <c r="B4" s="16">
        <f>B2/B3</f>
        <v>0.73181818181818181</v>
      </c>
      <c r="C4" t="s">
        <v>203</v>
      </c>
    </row>
    <row r="7" spans="1:3" x14ac:dyDescent="0.25">
      <c r="A7" t="s">
        <v>84</v>
      </c>
      <c r="B7" s="4">
        <f>B2/About!$C$98*About!A84/About!A81</f>
        <v>225102.55384929871</v>
      </c>
      <c r="C7" t="s">
        <v>89</v>
      </c>
    </row>
    <row r="8" spans="1:3" x14ac:dyDescent="0.25">
      <c r="A8" t="s">
        <v>86</v>
      </c>
      <c r="B8" s="4">
        <f>B4/About!$C$98*About!A84/About!A81</f>
        <v>102319.34265877213</v>
      </c>
      <c r="C8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1"/>
  <sheetViews>
    <sheetView workbookViewId="0"/>
  </sheetViews>
  <sheetFormatPr defaultRowHeight="15" x14ac:dyDescent="0.25"/>
  <cols>
    <col min="1" max="1" width="31.140625" customWidth="1"/>
    <col min="3" max="3" width="10.7109375" customWidth="1"/>
  </cols>
  <sheetData>
    <row r="1" spans="1:5" x14ac:dyDescent="0.25">
      <c r="A1" s="1" t="s">
        <v>170</v>
      </c>
    </row>
    <row r="2" spans="1:5" x14ac:dyDescent="0.25">
      <c r="A2" t="s">
        <v>171</v>
      </c>
      <c r="B2" t="s">
        <v>83</v>
      </c>
      <c r="C2">
        <v>13</v>
      </c>
      <c r="D2">
        <v>14.2</v>
      </c>
      <c r="E2" t="s">
        <v>97</v>
      </c>
    </row>
    <row r="3" spans="1:5" x14ac:dyDescent="0.25">
      <c r="A3" t="s">
        <v>172</v>
      </c>
      <c r="B3" t="s">
        <v>83</v>
      </c>
      <c r="C3">
        <v>16</v>
      </c>
      <c r="D3">
        <v>19</v>
      </c>
      <c r="E3" t="s">
        <v>97</v>
      </c>
    </row>
    <row r="4" spans="1:5" x14ac:dyDescent="0.25">
      <c r="A4" t="s">
        <v>173</v>
      </c>
      <c r="B4" t="s">
        <v>83</v>
      </c>
      <c r="C4">
        <v>18.399999999999999</v>
      </c>
      <c r="D4">
        <v>19.2</v>
      </c>
      <c r="E4" t="s">
        <v>97</v>
      </c>
    </row>
    <row r="5" spans="1:5" x14ac:dyDescent="0.25">
      <c r="A5" t="s">
        <v>174</v>
      </c>
      <c r="B5" t="s">
        <v>83</v>
      </c>
      <c r="C5">
        <v>9.6999999999999993</v>
      </c>
      <c r="D5">
        <v>10</v>
      </c>
      <c r="E5" t="s">
        <v>97</v>
      </c>
    </row>
    <row r="6" spans="1:5" x14ac:dyDescent="0.25">
      <c r="A6" t="s">
        <v>175</v>
      </c>
      <c r="B6" t="s">
        <v>83</v>
      </c>
      <c r="C6">
        <v>11</v>
      </c>
      <c r="D6">
        <v>11</v>
      </c>
      <c r="E6" t="s">
        <v>97</v>
      </c>
    </row>
    <row r="9" spans="1:5" x14ac:dyDescent="0.25">
      <c r="A9" s="2" t="s">
        <v>14</v>
      </c>
      <c r="B9" s="15"/>
      <c r="C9" s="15"/>
    </row>
    <row r="10" spans="1:5" x14ac:dyDescent="0.25">
      <c r="A10" t="s">
        <v>0</v>
      </c>
      <c r="B10">
        <v>0</v>
      </c>
      <c r="C10" t="s">
        <v>202</v>
      </c>
    </row>
    <row r="11" spans="1:5" x14ac:dyDescent="0.25">
      <c r="A11" t="s">
        <v>1</v>
      </c>
      <c r="B11">
        <v>0</v>
      </c>
      <c r="C11" t="s">
        <v>202</v>
      </c>
    </row>
    <row r="12" spans="1:5" x14ac:dyDescent="0.25">
      <c r="A12" t="s">
        <v>2</v>
      </c>
      <c r="B12">
        <v>0</v>
      </c>
      <c r="C12" t="s">
        <v>202</v>
      </c>
    </row>
    <row r="13" spans="1:5" x14ac:dyDescent="0.25">
      <c r="A13" t="s">
        <v>3</v>
      </c>
      <c r="B13">
        <f>AVERAGE(C2:D6)</f>
        <v>14.15</v>
      </c>
      <c r="C13" t="s">
        <v>202</v>
      </c>
    </row>
    <row r="14" spans="1:5" x14ac:dyDescent="0.25">
      <c r="A14" t="s">
        <v>4</v>
      </c>
      <c r="B14">
        <v>0</v>
      </c>
      <c r="C14" t="s">
        <v>202</v>
      </c>
    </row>
    <row r="17" spans="1:3" x14ac:dyDescent="0.25">
      <c r="A17" t="s">
        <v>0</v>
      </c>
      <c r="B17" s="4">
        <f>B10/About!$C$98*About!A$87/About!A$81</f>
        <v>0</v>
      </c>
      <c r="C17" t="s">
        <v>89</v>
      </c>
    </row>
    <row r="18" spans="1:3" x14ac:dyDescent="0.25">
      <c r="A18" t="s">
        <v>1</v>
      </c>
      <c r="B18" s="4">
        <f>B11/About!$C$98*About!A$87/About!A$81</f>
        <v>0</v>
      </c>
      <c r="C18" t="s">
        <v>89</v>
      </c>
    </row>
    <row r="19" spans="1:3" x14ac:dyDescent="0.25">
      <c r="A19" t="s">
        <v>2</v>
      </c>
      <c r="B19" s="4">
        <f>B12/About!$C$98*About!A$87/About!A$81</f>
        <v>0</v>
      </c>
      <c r="C19" t="s">
        <v>89</v>
      </c>
    </row>
    <row r="20" spans="1:3" x14ac:dyDescent="0.25">
      <c r="A20" t="s">
        <v>3</v>
      </c>
      <c r="B20" s="4">
        <f>B13/About!$C$98*About!A$87/About!A$81</f>
        <v>19783.857993587433</v>
      </c>
      <c r="C20" t="s">
        <v>89</v>
      </c>
    </row>
    <row r="21" spans="1:3" x14ac:dyDescent="0.25">
      <c r="A21" t="s">
        <v>4</v>
      </c>
      <c r="B21" s="4">
        <f>B14/About!$C$98*About!A$87/About!A$81</f>
        <v>0</v>
      </c>
      <c r="C21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27"/>
  <sheetViews>
    <sheetView workbookViewId="0"/>
  </sheetViews>
  <sheetFormatPr defaultRowHeight="15" x14ac:dyDescent="0.25"/>
  <cols>
    <col min="1" max="1" width="22.42578125" customWidth="1"/>
    <col min="2" max="2" width="11" customWidth="1"/>
    <col min="3" max="3" width="13.85546875" customWidth="1"/>
  </cols>
  <sheetData>
    <row r="1" spans="1:4" x14ac:dyDescent="0.25">
      <c r="A1" s="1" t="s">
        <v>125</v>
      </c>
    </row>
    <row r="2" spans="1:4" x14ac:dyDescent="0.25">
      <c r="A2" t="s">
        <v>126</v>
      </c>
      <c r="B2">
        <v>34999</v>
      </c>
      <c r="C2" t="s">
        <v>127</v>
      </c>
    </row>
    <row r="3" spans="1:4" x14ac:dyDescent="0.25">
      <c r="A3" t="s">
        <v>128</v>
      </c>
      <c r="B3">
        <v>56750</v>
      </c>
      <c r="C3" t="s">
        <v>127</v>
      </c>
    </row>
    <row r="4" spans="1:4" x14ac:dyDescent="0.25">
      <c r="A4" t="s">
        <v>129</v>
      </c>
      <c r="B4">
        <v>36204</v>
      </c>
      <c r="C4" t="s">
        <v>127</v>
      </c>
    </row>
    <row r="5" spans="1:4" x14ac:dyDescent="0.25">
      <c r="A5" t="s">
        <v>130</v>
      </c>
      <c r="B5">
        <v>45000</v>
      </c>
      <c r="C5" t="s">
        <v>127</v>
      </c>
    </row>
    <row r="6" spans="1:4" x14ac:dyDescent="0.25">
      <c r="A6" t="s">
        <v>131</v>
      </c>
      <c r="B6">
        <v>43702</v>
      </c>
      <c r="C6" t="s">
        <v>127</v>
      </c>
    </row>
    <row r="8" spans="1:4" x14ac:dyDescent="0.25">
      <c r="A8" s="1" t="s">
        <v>15</v>
      </c>
    </row>
    <row r="9" spans="1:4" x14ac:dyDescent="0.25">
      <c r="A9" t="s">
        <v>134</v>
      </c>
      <c r="B9">
        <v>52460</v>
      </c>
      <c r="C9">
        <v>54325</v>
      </c>
      <c r="D9" t="s">
        <v>127</v>
      </c>
    </row>
    <row r="10" spans="1:4" x14ac:dyDescent="0.25">
      <c r="A10" t="s">
        <v>135</v>
      </c>
      <c r="B10">
        <v>59946</v>
      </c>
      <c r="C10">
        <v>66298</v>
      </c>
      <c r="D10" t="s">
        <v>127</v>
      </c>
    </row>
    <row r="11" spans="1:4" x14ac:dyDescent="0.25">
      <c r="A11" t="s">
        <v>132</v>
      </c>
      <c r="B11">
        <v>93684</v>
      </c>
      <c r="C11">
        <v>93684</v>
      </c>
      <c r="D11" t="s">
        <v>127</v>
      </c>
    </row>
    <row r="12" spans="1:4" x14ac:dyDescent="0.25">
      <c r="A12" t="s">
        <v>133</v>
      </c>
      <c r="B12">
        <v>81490</v>
      </c>
      <c r="C12">
        <v>89990</v>
      </c>
      <c r="D12" t="s">
        <v>127</v>
      </c>
    </row>
    <row r="13" spans="1:4" x14ac:dyDescent="0.25">
      <c r="A13" t="s">
        <v>136</v>
      </c>
      <c r="B13">
        <v>88143</v>
      </c>
      <c r="C13">
        <v>88143</v>
      </c>
      <c r="D13" t="s">
        <v>127</v>
      </c>
    </row>
    <row r="16" spans="1:4" x14ac:dyDescent="0.25">
      <c r="A16" t="s">
        <v>0</v>
      </c>
      <c r="B16">
        <f>AVERAGE(B2:B6)</f>
        <v>43331</v>
      </c>
      <c r="C16" t="s">
        <v>204</v>
      </c>
    </row>
    <row r="17" spans="1:3" x14ac:dyDescent="0.25">
      <c r="A17" t="s">
        <v>1</v>
      </c>
      <c r="B17">
        <v>0</v>
      </c>
      <c r="C17" t="s">
        <v>204</v>
      </c>
    </row>
    <row r="18" spans="1:3" x14ac:dyDescent="0.25">
      <c r="A18" t="s">
        <v>2</v>
      </c>
      <c r="B18" s="4">
        <f>AVERAGE(B9:C13)</f>
        <v>76816.3</v>
      </c>
      <c r="C18" t="s">
        <v>204</v>
      </c>
    </row>
    <row r="19" spans="1:3" x14ac:dyDescent="0.25">
      <c r="A19" t="s">
        <v>3</v>
      </c>
      <c r="B19">
        <v>0</v>
      </c>
      <c r="C19" t="s">
        <v>204</v>
      </c>
    </row>
    <row r="20" spans="1:3" x14ac:dyDescent="0.25">
      <c r="A20" t="s">
        <v>4</v>
      </c>
      <c r="B20">
        <v>0</v>
      </c>
      <c r="C20" t="s">
        <v>204</v>
      </c>
    </row>
    <row r="23" spans="1:3" x14ac:dyDescent="0.25">
      <c r="A23" t="s">
        <v>0</v>
      </c>
      <c r="B23" s="4">
        <f>B16/About!$C$98/About!A$81</f>
        <v>605.83346340645721</v>
      </c>
      <c r="C23" t="s">
        <v>89</v>
      </c>
    </row>
    <row r="24" spans="1:3" x14ac:dyDescent="0.25">
      <c r="A24" t="s">
        <v>1</v>
      </c>
      <c r="B24" s="4">
        <f>B17/About!$C$98/About!A$81</f>
        <v>0</v>
      </c>
      <c r="C24" t="s">
        <v>89</v>
      </c>
    </row>
    <row r="25" spans="1:3" x14ac:dyDescent="0.25">
      <c r="A25" t="s">
        <v>2</v>
      </c>
      <c r="B25" s="4">
        <f>B18/About!$C$98/About!A$81</f>
        <v>1074.0090252952723</v>
      </c>
      <c r="C25" t="s">
        <v>89</v>
      </c>
    </row>
    <row r="26" spans="1:3" x14ac:dyDescent="0.25">
      <c r="A26" t="s">
        <v>3</v>
      </c>
      <c r="B26" s="4">
        <f>B19/About!$C$98/About!A$81</f>
        <v>0</v>
      </c>
      <c r="C26" t="s">
        <v>89</v>
      </c>
    </row>
    <row r="27" spans="1:3" x14ac:dyDescent="0.25">
      <c r="A27" t="s">
        <v>4</v>
      </c>
      <c r="B27" s="4">
        <f>B20/About!$C$98/About!A$81</f>
        <v>0</v>
      </c>
      <c r="C27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29"/>
  <sheetViews>
    <sheetView workbookViewId="0"/>
  </sheetViews>
  <sheetFormatPr defaultRowHeight="15" x14ac:dyDescent="0.25"/>
  <cols>
    <col min="1" max="1" width="38.7109375" customWidth="1"/>
    <col min="2" max="2" width="11.5703125" customWidth="1"/>
    <col min="3" max="3" width="12" customWidth="1"/>
  </cols>
  <sheetData>
    <row r="1" spans="1:4" x14ac:dyDescent="0.25">
      <c r="A1" s="1" t="s">
        <v>18</v>
      </c>
      <c r="B1" s="1" t="s">
        <v>143</v>
      </c>
      <c r="C1" s="1" t="s">
        <v>30</v>
      </c>
      <c r="D1" s="1" t="s">
        <v>144</v>
      </c>
    </row>
    <row r="2" spans="1:4" x14ac:dyDescent="0.25">
      <c r="A2" t="s">
        <v>142</v>
      </c>
      <c r="B2" t="s">
        <v>83</v>
      </c>
      <c r="C2">
        <v>2</v>
      </c>
      <c r="D2" t="s">
        <v>97</v>
      </c>
    </row>
    <row r="3" spans="1:4" x14ac:dyDescent="0.25">
      <c r="A3" t="s">
        <v>145</v>
      </c>
      <c r="B3" t="s">
        <v>146</v>
      </c>
      <c r="C3">
        <v>2</v>
      </c>
      <c r="D3" t="s">
        <v>97</v>
      </c>
    </row>
    <row r="4" spans="1:4" x14ac:dyDescent="0.25">
      <c r="A4" t="s">
        <v>147</v>
      </c>
      <c r="B4" t="s">
        <v>15</v>
      </c>
      <c r="C4">
        <v>2.1</v>
      </c>
      <c r="D4" t="s">
        <v>97</v>
      </c>
    </row>
    <row r="5" spans="1:4" x14ac:dyDescent="0.25">
      <c r="A5" t="s">
        <v>148</v>
      </c>
      <c r="B5" t="s">
        <v>146</v>
      </c>
      <c r="C5">
        <v>2.15</v>
      </c>
      <c r="D5" t="s">
        <v>97</v>
      </c>
    </row>
    <row r="6" spans="1:4" x14ac:dyDescent="0.25">
      <c r="A6" t="s">
        <v>149</v>
      </c>
      <c r="B6" t="s">
        <v>150</v>
      </c>
      <c r="C6">
        <v>2.5</v>
      </c>
      <c r="D6" t="s">
        <v>97</v>
      </c>
    </row>
    <row r="7" spans="1:4" x14ac:dyDescent="0.25">
      <c r="A7" t="s">
        <v>151</v>
      </c>
      <c r="B7" t="s">
        <v>83</v>
      </c>
      <c r="C7">
        <v>1.3</v>
      </c>
      <c r="D7" t="s">
        <v>97</v>
      </c>
    </row>
    <row r="8" spans="1:4" x14ac:dyDescent="0.25">
      <c r="A8" t="s">
        <v>152</v>
      </c>
      <c r="B8" t="s">
        <v>153</v>
      </c>
      <c r="C8">
        <v>1.1000000000000001</v>
      </c>
      <c r="D8" t="s">
        <v>97</v>
      </c>
    </row>
    <row r="9" spans="1:4" x14ac:dyDescent="0.25">
      <c r="A9" t="s">
        <v>154</v>
      </c>
      <c r="B9" t="s">
        <v>155</v>
      </c>
      <c r="C9">
        <v>1.75</v>
      </c>
      <c r="D9" t="s">
        <v>97</v>
      </c>
    </row>
    <row r="10" spans="1:4" x14ac:dyDescent="0.25">
      <c r="A10" t="s">
        <v>154</v>
      </c>
      <c r="B10" t="s">
        <v>15</v>
      </c>
      <c r="C10">
        <v>1.75</v>
      </c>
      <c r="D10" t="s">
        <v>97</v>
      </c>
    </row>
    <row r="11" spans="1:4" x14ac:dyDescent="0.25">
      <c r="A11" t="s">
        <v>156</v>
      </c>
      <c r="B11" t="s">
        <v>83</v>
      </c>
      <c r="C11">
        <v>1.8</v>
      </c>
      <c r="D11" t="s">
        <v>97</v>
      </c>
    </row>
    <row r="12" spans="1:4" x14ac:dyDescent="0.25">
      <c r="A12" t="s">
        <v>161</v>
      </c>
      <c r="B12" t="s">
        <v>83</v>
      </c>
      <c r="C12">
        <v>1.52</v>
      </c>
      <c r="D12" t="s">
        <v>97</v>
      </c>
    </row>
    <row r="14" spans="1:4" x14ac:dyDescent="0.25">
      <c r="A14" t="s">
        <v>162</v>
      </c>
      <c r="B14" t="s">
        <v>153</v>
      </c>
      <c r="C14">
        <v>1.1200000000000001</v>
      </c>
      <c r="D14" t="s">
        <v>97</v>
      </c>
    </row>
    <row r="18" spans="1:3" x14ac:dyDescent="0.25">
      <c r="A18" t="s">
        <v>0</v>
      </c>
      <c r="B18">
        <f>AVERAGE(C8,C14)</f>
        <v>1.1100000000000001</v>
      </c>
      <c r="C18" t="s">
        <v>202</v>
      </c>
    </row>
    <row r="19" spans="1:3" x14ac:dyDescent="0.25">
      <c r="A19" t="s">
        <v>1</v>
      </c>
      <c r="B19">
        <f>AVERAGE(C3,C5:C6,C9)</f>
        <v>2.1</v>
      </c>
      <c r="C19" t="s">
        <v>202</v>
      </c>
    </row>
    <row r="20" spans="1:3" x14ac:dyDescent="0.25">
      <c r="A20" t="s">
        <v>2</v>
      </c>
      <c r="B20">
        <f>AVERAGE(C4,C10)</f>
        <v>1.925</v>
      </c>
      <c r="C20" t="s">
        <v>202</v>
      </c>
    </row>
    <row r="21" spans="1:3" x14ac:dyDescent="0.25">
      <c r="A21" t="s">
        <v>3</v>
      </c>
      <c r="B21">
        <f>AVERAGE(C2,C7,C11:C12)</f>
        <v>1.6549999999999998</v>
      </c>
      <c r="C21" t="s">
        <v>202</v>
      </c>
    </row>
    <row r="22" spans="1:3" x14ac:dyDescent="0.25">
      <c r="A22" t="s">
        <v>4</v>
      </c>
      <c r="B22">
        <v>0</v>
      </c>
      <c r="C22" t="s">
        <v>202</v>
      </c>
    </row>
    <row r="25" spans="1:3" x14ac:dyDescent="0.25">
      <c r="A25" t="s">
        <v>0</v>
      </c>
      <c r="B25" s="4">
        <f>B18/About!$C$98*About!A$87/About!A$81</f>
        <v>1551.9492843026185</v>
      </c>
      <c r="C25" t="s">
        <v>89</v>
      </c>
    </row>
    <row r="26" spans="1:3" x14ac:dyDescent="0.25">
      <c r="A26" t="s">
        <v>1</v>
      </c>
      <c r="B26" s="4">
        <f>B19/About!$C$98*About!A$87/About!A$81</f>
        <v>2936.1202675995482</v>
      </c>
      <c r="C26" t="s">
        <v>89</v>
      </c>
    </row>
    <row r="27" spans="1:3" x14ac:dyDescent="0.25">
      <c r="A27" t="s">
        <v>2</v>
      </c>
      <c r="B27" s="4">
        <f>B20/About!$C$98*About!A$87/About!A$81</f>
        <v>2691.4435786329191</v>
      </c>
      <c r="C27" t="s">
        <v>89</v>
      </c>
    </row>
    <row r="28" spans="1:3" x14ac:dyDescent="0.25">
      <c r="A28" t="s">
        <v>3</v>
      </c>
      <c r="B28" s="4">
        <f>B21/About!$C$98*About!A$87/About!A$81</f>
        <v>2313.94240137012</v>
      </c>
      <c r="C28" t="s">
        <v>89</v>
      </c>
    </row>
    <row r="29" spans="1:3" x14ac:dyDescent="0.25">
      <c r="A29" t="s">
        <v>4</v>
      </c>
      <c r="B29" s="4">
        <f>B22/About!$C$98*About!A$87/About!A$81</f>
        <v>0</v>
      </c>
      <c r="C29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16</v>
      </c>
    </row>
    <row r="2" spans="1:3" x14ac:dyDescent="0.25">
      <c r="A2" t="s">
        <v>17</v>
      </c>
    </row>
    <row r="4" spans="1:3" x14ac:dyDescent="0.25">
      <c r="A4" s="2" t="s">
        <v>18</v>
      </c>
      <c r="B4" s="9" t="s">
        <v>19</v>
      </c>
      <c r="C4" s="9" t="s">
        <v>20</v>
      </c>
    </row>
    <row r="5" spans="1:3" x14ac:dyDescent="0.25">
      <c r="A5" t="s">
        <v>21</v>
      </c>
      <c r="B5" s="8">
        <v>84000000</v>
      </c>
      <c r="C5" s="8">
        <v>41000000</v>
      </c>
    </row>
    <row r="6" spans="1:3" x14ac:dyDescent="0.25">
      <c r="A6" t="s">
        <v>22</v>
      </c>
      <c r="B6" s="8">
        <v>90000000</v>
      </c>
      <c r="C6" s="8">
        <v>45000000</v>
      </c>
    </row>
    <row r="7" spans="1:3" x14ac:dyDescent="0.25">
      <c r="A7" t="s">
        <v>23</v>
      </c>
      <c r="B7" s="8">
        <v>298000000</v>
      </c>
      <c r="C7" s="8">
        <v>149000000</v>
      </c>
    </row>
    <row r="8" spans="1:3" x14ac:dyDescent="0.25">
      <c r="A8" t="s">
        <v>24</v>
      </c>
      <c r="B8" s="8">
        <v>81000000</v>
      </c>
      <c r="C8" s="8">
        <v>30000000</v>
      </c>
    </row>
    <row r="9" spans="1:3" x14ac:dyDescent="0.25">
      <c r="A9" t="s">
        <v>25</v>
      </c>
      <c r="B9" s="8">
        <v>88000000</v>
      </c>
      <c r="C9" s="8">
        <v>40000000</v>
      </c>
    </row>
    <row r="10" spans="1:3" x14ac:dyDescent="0.25">
      <c r="A10" t="s">
        <v>26</v>
      </c>
      <c r="B10" s="8">
        <v>209000000</v>
      </c>
      <c r="C10" s="8">
        <v>84000000</v>
      </c>
    </row>
    <row r="12" spans="1:3" x14ac:dyDescent="0.25">
      <c r="A12" t="s">
        <v>27</v>
      </c>
    </row>
    <row r="13" spans="1:3" x14ac:dyDescent="0.25">
      <c r="A13" t="s">
        <v>28</v>
      </c>
    </row>
    <row r="14" spans="1:3" x14ac:dyDescent="0.25">
      <c r="A1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1" sqref="B1"/>
    </sheetView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39</v>
      </c>
      <c r="E1" s="2" t="s">
        <v>40</v>
      </c>
    </row>
    <row r="2" spans="1:5" x14ac:dyDescent="0.25">
      <c r="A2" t="s">
        <v>45</v>
      </c>
      <c r="E2" t="s">
        <v>41</v>
      </c>
    </row>
    <row r="3" spans="1:5" x14ac:dyDescent="0.25">
      <c r="A3" t="s">
        <v>77</v>
      </c>
      <c r="E3" t="s">
        <v>42</v>
      </c>
    </row>
    <row r="4" spans="1:5" x14ac:dyDescent="0.25">
      <c r="A4" t="s">
        <v>78</v>
      </c>
      <c r="E4" t="s">
        <v>43</v>
      </c>
    </row>
    <row r="5" spans="1:5" x14ac:dyDescent="0.25">
      <c r="E5" t="s">
        <v>44</v>
      </c>
    </row>
    <row r="6" spans="1:5" x14ac:dyDescent="0.25">
      <c r="A6" t="s">
        <v>46</v>
      </c>
    </row>
    <row r="7" spans="1:5" x14ac:dyDescent="0.25">
      <c r="A7" t="s">
        <v>47</v>
      </c>
    </row>
    <row r="8" spans="1:5" x14ac:dyDescent="0.25">
      <c r="A8" t="s">
        <v>48</v>
      </c>
    </row>
    <row r="9" spans="1:5" x14ac:dyDescent="0.25">
      <c r="A9" t="s">
        <v>50</v>
      </c>
    </row>
    <row r="10" spans="1:5" x14ac:dyDescent="0.25">
      <c r="A10" t="s">
        <v>51</v>
      </c>
    </row>
    <row r="11" spans="1:5" x14ac:dyDescent="0.25">
      <c r="A11" t="s">
        <v>52</v>
      </c>
    </row>
    <row r="13" spans="1:5" x14ac:dyDescent="0.25">
      <c r="A13" t="s">
        <v>53</v>
      </c>
      <c r="E13" s="2" t="s">
        <v>72</v>
      </c>
    </row>
    <row r="14" spans="1:5" x14ac:dyDescent="0.25">
      <c r="A14" t="s">
        <v>54</v>
      </c>
      <c r="E14" t="s">
        <v>49</v>
      </c>
    </row>
    <row r="15" spans="1:5" x14ac:dyDescent="0.25">
      <c r="A15" t="s">
        <v>55</v>
      </c>
    </row>
    <row r="16" spans="1:5" x14ac:dyDescent="0.25">
      <c r="E16" s="2" t="s">
        <v>73</v>
      </c>
    </row>
    <row r="17" spans="1:5" x14ac:dyDescent="0.25">
      <c r="A17" t="s">
        <v>61</v>
      </c>
      <c r="E17" t="s">
        <v>74</v>
      </c>
    </row>
    <row r="18" spans="1:5" x14ac:dyDescent="0.25">
      <c r="A18" t="s">
        <v>56</v>
      </c>
    </row>
    <row r="19" spans="1:5" x14ac:dyDescent="0.25">
      <c r="A19" t="s">
        <v>62</v>
      </c>
      <c r="E19" s="2" t="s">
        <v>75</v>
      </c>
    </row>
    <row r="20" spans="1:5" x14ac:dyDescent="0.25">
      <c r="A20" t="s">
        <v>64</v>
      </c>
      <c r="E20" t="s">
        <v>76</v>
      </c>
    </row>
    <row r="21" spans="1:5" x14ac:dyDescent="0.25">
      <c r="A21" t="s">
        <v>81</v>
      </c>
    </row>
    <row r="22" spans="1:5" x14ac:dyDescent="0.25">
      <c r="A22" t="s">
        <v>65</v>
      </c>
    </row>
    <row r="23" spans="1:5" x14ac:dyDescent="0.25">
      <c r="A23" t="s">
        <v>66</v>
      </c>
    </row>
    <row r="25" spans="1:5" ht="30" x14ac:dyDescent="0.25">
      <c r="B25" s="13" t="s">
        <v>57</v>
      </c>
      <c r="C25" s="3" t="s">
        <v>59</v>
      </c>
      <c r="D25" s="3" t="s">
        <v>30</v>
      </c>
      <c r="E25" s="3" t="s">
        <v>69</v>
      </c>
    </row>
    <row r="26" spans="1:5" x14ac:dyDescent="0.25">
      <c r="B26" t="s">
        <v>58</v>
      </c>
      <c r="C26">
        <v>500</v>
      </c>
      <c r="D26">
        <v>5900000</v>
      </c>
      <c r="E26">
        <v>1984</v>
      </c>
    </row>
    <row r="27" spans="1:5" x14ac:dyDescent="0.25">
      <c r="B27" t="s">
        <v>60</v>
      </c>
      <c r="C27">
        <v>500</v>
      </c>
      <c r="D27">
        <v>7050000</v>
      </c>
      <c r="E27">
        <v>1984</v>
      </c>
    </row>
    <row r="28" spans="1:5" x14ac:dyDescent="0.25">
      <c r="B28" t="s">
        <v>63</v>
      </c>
      <c r="C28">
        <v>500</v>
      </c>
      <c r="D28">
        <v>7050000</v>
      </c>
      <c r="E28">
        <v>1983</v>
      </c>
    </row>
    <row r="29" spans="1:5" x14ac:dyDescent="0.25">
      <c r="B29" t="s">
        <v>70</v>
      </c>
      <c r="C29">
        <v>1030</v>
      </c>
      <c r="D29">
        <v>6000000</v>
      </c>
      <c r="E29">
        <v>1999</v>
      </c>
    </row>
    <row r="30" spans="1:5" x14ac:dyDescent="0.25">
      <c r="B30" t="s">
        <v>67</v>
      </c>
      <c r="C30">
        <v>1800</v>
      </c>
      <c r="D30">
        <v>6000000</v>
      </c>
      <c r="E30">
        <v>2009</v>
      </c>
    </row>
    <row r="31" spans="1:5" x14ac:dyDescent="0.25">
      <c r="B31" t="s">
        <v>68</v>
      </c>
      <c r="C31">
        <v>2800</v>
      </c>
      <c r="D31">
        <v>22000000</v>
      </c>
      <c r="E31">
        <v>2014</v>
      </c>
    </row>
    <row r="33" spans="1:5" x14ac:dyDescent="0.25">
      <c r="A33" t="s">
        <v>71</v>
      </c>
    </row>
    <row r="34" spans="1:5" x14ac:dyDescent="0.25">
      <c r="A34" t="s">
        <v>82</v>
      </c>
    </row>
    <row r="35" spans="1:5" x14ac:dyDescent="0.25">
      <c r="A35" s="10">
        <v>10000000</v>
      </c>
    </row>
    <row r="37" spans="1:5" x14ac:dyDescent="0.25">
      <c r="A37" t="s">
        <v>80</v>
      </c>
    </row>
    <row r="42" spans="1:5" x14ac:dyDescent="0.25">
      <c r="A42" s="2" t="s">
        <v>191</v>
      </c>
      <c r="B42" s="15"/>
      <c r="E42" s="20"/>
    </row>
    <row r="43" spans="1:5" x14ac:dyDescent="0.25">
      <c r="A43" t="s">
        <v>192</v>
      </c>
      <c r="E43" s="5"/>
    </row>
    <row r="44" spans="1:5" x14ac:dyDescent="0.25">
      <c r="A44" t="s">
        <v>193</v>
      </c>
      <c r="E44" s="5"/>
    </row>
    <row r="45" spans="1:5" x14ac:dyDescent="0.25">
      <c r="A45" t="s">
        <v>194</v>
      </c>
      <c r="E45" s="20"/>
    </row>
    <row r="46" spans="1:5" x14ac:dyDescent="0.25">
      <c r="E46" s="5"/>
    </row>
    <row r="47" spans="1:5" x14ac:dyDescent="0.25">
      <c r="E47" s="5"/>
    </row>
    <row r="48" spans="1:5" x14ac:dyDescent="0.25">
      <c r="E48" s="5"/>
    </row>
    <row r="49" spans="1:5" x14ac:dyDescent="0.25">
      <c r="A49" s="5"/>
      <c r="E49" s="5"/>
    </row>
    <row r="50" spans="1:5" x14ac:dyDescent="0.25">
      <c r="E50" s="5"/>
    </row>
    <row r="51" spans="1:5" x14ac:dyDescent="0.25">
      <c r="E51" s="5"/>
    </row>
    <row r="52" spans="1:5" x14ac:dyDescent="0.25">
      <c r="E52" s="5"/>
    </row>
    <row r="53" spans="1:5" x14ac:dyDescent="0.25">
      <c r="E5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India Psgr LDVs</vt:lpstr>
      <vt:lpstr>India Frgt LDVs</vt:lpstr>
      <vt:lpstr>India Psgr HDVs</vt:lpstr>
      <vt:lpstr>India Frgt HDVs</vt:lpstr>
      <vt:lpstr>India Psgr Mtrbk</vt:lpstr>
      <vt:lpstr>India Frgt Mtrbk</vt:lpstr>
      <vt:lpstr>Passenger Aircraft</vt:lpstr>
      <vt:lpstr>Ships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2018-04-16T22:39:53Z</dcterms:modified>
</cp:coreProperties>
</file>