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y.Mangan\Dropbox\India EPS\InputData UPDATE FOR INDIA\trans\BPoEFUbVT\"/>
    </mc:Choice>
  </mc:AlternateContent>
  <bookViews>
    <workbookView xWindow="360" yWindow="90" windowWidth="23955" windowHeight="12090"/>
  </bookViews>
  <sheets>
    <sheet name="About" sheetId="1" r:id="rId1"/>
    <sheet name="Psgr Mode Share by Tech" sheetId="50" r:id="rId2"/>
    <sheet name="Freight Mode Share by Tech" sheetId="53" r:id="rId3"/>
    <sheet name="Biofuel Blending Req" sheetId="51" r:id="rId4"/>
    <sheet name="Plug-in Hybrid Elec Fraction" sheetId="11" r:id="rId5"/>
    <sheet name="LDVs-psgr" sheetId="17" r:id="rId6"/>
    <sheet name="BPoEFUbVT-LDVs-psgr-batelc" sheetId="2" r:id="rId7"/>
    <sheet name="BPoEFUbVT-LDVs-psgr-natgas" sheetId="3" r:id="rId8"/>
    <sheet name="BPoEFUbVT-LDVs-psgr-gasveh" sheetId="5" r:id="rId9"/>
    <sheet name="BPoEFUbVT-LDVs-psgr-dslveh" sheetId="6" r:id="rId10"/>
    <sheet name="BPoEFUbVT-LDVs-psgr-plghyb" sheetId="7" r:id="rId11"/>
    <sheet name="LDVs-frgt" sheetId="18" r:id="rId12"/>
    <sheet name="BPoEFUbVT-LDVs-frgt-batelc" sheetId="12" r:id="rId13"/>
    <sheet name="BPoEFUbVT-LDVs-frgt-natgas" sheetId="13" r:id="rId14"/>
    <sheet name="BPoEFUbVT-LDVs-frgt-gasveh" sheetId="14" r:id="rId15"/>
    <sheet name="BPoEFUbVT-LDVs-frgt-dslveh" sheetId="15" r:id="rId16"/>
    <sheet name="BPoEFUbVT-LDVs-frgt-plghyb" sheetId="16" r:id="rId17"/>
    <sheet name="HDVs-psgr" sheetId="24" r:id="rId18"/>
    <sheet name="BPoEFUbVT-HDVs-psgr-batelc" sheetId="19" r:id="rId19"/>
    <sheet name="BPoEFUbVT-HDVs-psgr-natgas" sheetId="20" r:id="rId20"/>
    <sheet name="BPoEFUbVT-HDVs-psgr-gasveh" sheetId="21" r:id="rId21"/>
    <sheet name="BPoEFUbVT-HDVs-psgr-dslveh" sheetId="22" r:id="rId22"/>
    <sheet name="BPoEFUbVT-HDVs-psgr-plghyb" sheetId="23" r:id="rId23"/>
    <sheet name="HDVs-frgt" sheetId="25" r:id="rId24"/>
    <sheet name="BPoEFUbVT-HDVs-frgt-batelc" sheetId="26" r:id="rId25"/>
    <sheet name="BPoEFUbVT-HDVs-frgt-natgas" sheetId="27" r:id="rId26"/>
    <sheet name="BPoEFUbVT-HDVs-frgt-gasveh" sheetId="28" r:id="rId27"/>
    <sheet name="BPoEFUbVT-HDVs-frgt-dslveh" sheetId="29" r:id="rId28"/>
    <sheet name="BPoEFUbVT-HDVs-frgt-plghyb" sheetId="30" r:id="rId29"/>
    <sheet name="nonroad" sheetId="31" r:id="rId30"/>
    <sheet name="BPoEFUbVT-aircraft-psgr-nonroad" sheetId="32" r:id="rId31"/>
    <sheet name="BPoEFUbVT-aircraft-frgt-nonroad" sheetId="33" r:id="rId32"/>
    <sheet name="BPoEFUbVT-rail-psgr-nonroad" sheetId="34" r:id="rId33"/>
    <sheet name="BPoEFUbVT-rail-frgt-nonroad" sheetId="35" r:id="rId34"/>
    <sheet name="BPoEFUbVT-ships-psgr-nonroad" sheetId="36" r:id="rId35"/>
    <sheet name="BPoEFUbVT-ships-frgt-nonroad" sheetId="37" r:id="rId36"/>
    <sheet name="mtrbks-psgr" sheetId="38" r:id="rId37"/>
    <sheet name="BPoEFUbVT-mtrbks-psgr-batelc" sheetId="39" r:id="rId38"/>
    <sheet name="BPoEFUbVT-mtrbks-psgr-natgas" sheetId="40" r:id="rId39"/>
    <sheet name="BPoEFUbVT-mtrbks-psgr-gasveh" sheetId="41" r:id="rId40"/>
    <sheet name="BPoEFUbVT-mtrbks-psgr-dslveh" sheetId="42" r:id="rId41"/>
    <sheet name="BPoEFUbVT-mtrbks-psgr-plghyb" sheetId="43" r:id="rId42"/>
    <sheet name="mtrbks-frgt" sheetId="44" r:id="rId43"/>
    <sheet name="BPoEFUbVT-mtrbks-frgt-batelc" sheetId="45" r:id="rId44"/>
    <sheet name="BPoEFUbVT-mtrbks-frgt-natgas" sheetId="46" r:id="rId45"/>
    <sheet name="BPoEFUbVT-mtrbks-frgt-gasveh" sheetId="47" r:id="rId46"/>
    <sheet name="BPoEFUbVT-mtrbks-frgt-dslveh" sheetId="48" r:id="rId47"/>
    <sheet name="BPoEFUbVT-mtrbks-frgt-plghyb" sheetId="49" r:id="rId48"/>
  </sheets>
  <calcPr calcId="171027"/>
</workbook>
</file>

<file path=xl/calcChain.xml><?xml version="1.0" encoding="utf-8"?>
<calcChain xmlns="http://schemas.openxmlformats.org/spreadsheetml/2006/main">
  <c r="AG6" i="49" l="1"/>
  <c r="AC6" i="49"/>
  <c r="Y6" i="49"/>
  <c r="U6" i="49"/>
  <c r="Q6" i="49"/>
  <c r="M6" i="49"/>
  <c r="I6" i="49"/>
  <c r="E6" i="49"/>
  <c r="AJ4" i="49"/>
  <c r="AF4" i="49"/>
  <c r="AB4" i="49"/>
  <c r="X4" i="49"/>
  <c r="T4" i="49"/>
  <c r="P4" i="49"/>
  <c r="L4" i="49"/>
  <c r="H4" i="49"/>
  <c r="D4" i="49"/>
  <c r="AJ2" i="49"/>
  <c r="AJ6" i="49" s="1"/>
  <c r="AI2" i="49"/>
  <c r="AI4" i="49" s="1"/>
  <c r="AH2" i="49"/>
  <c r="AH4" i="49" s="1"/>
  <c r="AG2" i="49"/>
  <c r="AG4" i="49" s="1"/>
  <c r="AF2" i="49"/>
  <c r="AF6" i="49" s="1"/>
  <c r="AE2" i="49"/>
  <c r="AE4" i="49" s="1"/>
  <c r="AD2" i="49"/>
  <c r="AD4" i="49" s="1"/>
  <c r="AC2" i="49"/>
  <c r="AC4" i="49" s="1"/>
  <c r="AB2" i="49"/>
  <c r="AB6" i="49" s="1"/>
  <c r="AA2" i="49"/>
  <c r="AA4" i="49" s="1"/>
  <c r="Z2" i="49"/>
  <c r="Z4" i="49" s="1"/>
  <c r="Y2" i="49"/>
  <c r="Y4" i="49" s="1"/>
  <c r="X2" i="49"/>
  <c r="X6" i="49" s="1"/>
  <c r="W2" i="49"/>
  <c r="W4" i="49" s="1"/>
  <c r="V2" i="49"/>
  <c r="V4" i="49" s="1"/>
  <c r="U2" i="49"/>
  <c r="U4" i="49" s="1"/>
  <c r="T2" i="49"/>
  <c r="T6" i="49" s="1"/>
  <c r="S2" i="49"/>
  <c r="S4" i="49" s="1"/>
  <c r="R2" i="49"/>
  <c r="R4" i="49" s="1"/>
  <c r="Q2" i="49"/>
  <c r="Q4" i="49" s="1"/>
  <c r="P2" i="49"/>
  <c r="P6" i="49" s="1"/>
  <c r="O2" i="49"/>
  <c r="O4" i="49" s="1"/>
  <c r="N2" i="49"/>
  <c r="N4" i="49" s="1"/>
  <c r="M2" i="49"/>
  <c r="M4" i="49" s="1"/>
  <c r="L2" i="49"/>
  <c r="L6" i="49" s="1"/>
  <c r="K2" i="49"/>
  <c r="K4" i="49" s="1"/>
  <c r="J2" i="49"/>
  <c r="J4" i="49" s="1"/>
  <c r="I2" i="49"/>
  <c r="I4" i="49" s="1"/>
  <c r="H2" i="49"/>
  <c r="H6" i="49" s="1"/>
  <c r="G2" i="49"/>
  <c r="G4" i="49" s="1"/>
  <c r="F2" i="49"/>
  <c r="F4" i="49" s="1"/>
  <c r="E2" i="49"/>
  <c r="E4" i="49" s="1"/>
  <c r="D2" i="49"/>
  <c r="D6" i="49" s="1"/>
  <c r="C2" i="49"/>
  <c r="C4" i="49" s="1"/>
  <c r="B2" i="49"/>
  <c r="B4" i="49" s="1"/>
  <c r="B6" i="49" l="1"/>
  <c r="F6" i="49"/>
  <c r="J6" i="49"/>
  <c r="N6" i="49"/>
  <c r="R6" i="49"/>
  <c r="V6" i="49"/>
  <c r="Z6" i="49"/>
  <c r="AD6" i="49"/>
  <c r="AH6" i="49"/>
  <c r="C6" i="49"/>
  <c r="G6" i="49"/>
  <c r="K6" i="49"/>
  <c r="O6" i="49"/>
  <c r="S6" i="49"/>
  <c r="W6" i="49"/>
  <c r="AA6" i="49"/>
  <c r="AE6" i="49"/>
  <c r="AI6" i="49"/>
  <c r="U6" i="21"/>
  <c r="Q6" i="21"/>
  <c r="M6" i="21"/>
  <c r="I6" i="21"/>
  <c r="E6" i="21"/>
  <c r="B6" i="21"/>
  <c r="AJ6" i="21" s="1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AJ4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D4" i="7"/>
  <c r="D6" i="7"/>
  <c r="C6" i="7"/>
  <c r="C4" i="7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Z5" i="35"/>
  <c r="AA5" i="35"/>
  <c r="AB5" i="35"/>
  <c r="AC5" i="35"/>
  <c r="AD5" i="35"/>
  <c r="AE5" i="35"/>
  <c r="AF5" i="35"/>
  <c r="AG5" i="35"/>
  <c r="AH5" i="35"/>
  <c r="AI5" i="35"/>
  <c r="AJ5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Z2" i="35"/>
  <c r="AA2" i="35"/>
  <c r="AB2" i="35"/>
  <c r="AC2" i="35"/>
  <c r="AD2" i="35"/>
  <c r="AE2" i="35"/>
  <c r="AF2" i="35"/>
  <c r="AG2" i="35"/>
  <c r="AH2" i="35"/>
  <c r="AI2" i="35"/>
  <c r="AJ2" i="35"/>
  <c r="B5" i="35"/>
  <c r="B2" i="35"/>
  <c r="J6" i="21" l="1"/>
  <c r="R6" i="21"/>
  <c r="Z6" i="21"/>
  <c r="AH6" i="21"/>
  <c r="B4" i="21"/>
  <c r="C6" i="21"/>
  <c r="G6" i="21"/>
  <c r="K6" i="21"/>
  <c r="O6" i="21"/>
  <c r="S6" i="21"/>
  <c r="W6" i="21"/>
  <c r="AA6" i="21"/>
  <c r="AE6" i="21"/>
  <c r="AI6" i="21"/>
  <c r="Y6" i="21"/>
  <c r="AC6" i="21"/>
  <c r="AG6" i="21"/>
  <c r="F6" i="21"/>
  <c r="N6" i="21"/>
  <c r="V6" i="21"/>
  <c r="AD6" i="21"/>
  <c r="D6" i="21"/>
  <c r="H6" i="21"/>
  <c r="L6" i="21"/>
  <c r="P6" i="21"/>
  <c r="T6" i="21"/>
  <c r="X6" i="21"/>
  <c r="AB6" i="21"/>
  <c r="AF6" i="21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C6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B6" i="47"/>
  <c r="B4" i="47" s="1"/>
  <c r="B6" i="7"/>
  <c r="B4" i="7"/>
  <c r="B4" i="16"/>
  <c r="B6" i="16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B5" i="23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AJ5" i="30"/>
  <c r="B5" i="30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Z4" i="41"/>
  <c r="AA4" i="41"/>
  <c r="AB4" i="41"/>
  <c r="AC4" i="41"/>
  <c r="AD4" i="41"/>
  <c r="AE4" i="41"/>
  <c r="AF4" i="41"/>
  <c r="AG4" i="41"/>
  <c r="AH4" i="41"/>
  <c r="AI4" i="41"/>
  <c r="AJ4" i="41"/>
  <c r="B6" i="41"/>
  <c r="B4" i="41" s="1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Z4" i="43"/>
  <c r="AA4" i="43"/>
  <c r="AB4" i="43"/>
  <c r="AC4" i="43"/>
  <c r="AD4" i="43"/>
  <c r="AE4" i="43"/>
  <c r="AF4" i="43"/>
  <c r="AG4" i="43"/>
  <c r="AH4" i="43"/>
  <c r="AI4" i="43"/>
  <c r="AJ4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D4" i="43"/>
  <c r="E4" i="43"/>
  <c r="F4" i="43"/>
  <c r="D6" i="43"/>
  <c r="E6" i="43"/>
  <c r="F6" i="43"/>
  <c r="C4" i="43"/>
  <c r="C6" i="43"/>
  <c r="B4" i="43"/>
  <c r="B6" i="43"/>
  <c r="G2" i="34"/>
  <c r="I2" i="34"/>
  <c r="K2" i="34"/>
  <c r="M2" i="34"/>
  <c r="O2" i="34"/>
  <c r="P2" i="34"/>
  <c r="Q2" i="34"/>
  <c r="S2" i="34"/>
  <c r="T2" i="34"/>
  <c r="U2" i="34"/>
  <c r="W2" i="34"/>
  <c r="X2" i="34"/>
  <c r="Y2" i="34"/>
  <c r="AA2" i="34"/>
  <c r="AB2" i="34"/>
  <c r="AC2" i="34"/>
  <c r="AE2" i="34"/>
  <c r="AF2" i="34"/>
  <c r="AG2" i="34"/>
  <c r="AI2" i="34"/>
  <c r="AJ2" i="34"/>
  <c r="C2" i="34"/>
  <c r="B5" i="34"/>
  <c r="D5" i="34" s="1"/>
  <c r="B2" i="34"/>
  <c r="D2" i="34" s="1"/>
  <c r="D8" i="53"/>
  <c r="D7" i="53" s="1"/>
  <c r="F7" i="53"/>
  <c r="E7" i="53"/>
  <c r="D6" i="53"/>
  <c r="D5" i="53"/>
  <c r="E4" i="53"/>
  <c r="F4" i="53" s="1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AH6" i="28"/>
  <c r="AI6" i="28"/>
  <c r="AJ6" i="28"/>
  <c r="C6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AJ4" i="28"/>
  <c r="C4" i="28"/>
  <c r="B4" i="28"/>
  <c r="B6" i="28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C5" i="22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C6" i="14"/>
  <c r="C4" i="14"/>
  <c r="B4" i="14"/>
  <c r="B6" i="14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6" i="5"/>
  <c r="C4" i="5"/>
  <c r="B4" i="5"/>
  <c r="B6" i="5"/>
  <c r="AI4" i="21" l="1"/>
  <c r="AE4" i="21"/>
  <c r="AA4" i="21"/>
  <c r="W4" i="21"/>
  <c r="S4" i="21"/>
  <c r="O4" i="21"/>
  <c r="K4" i="21"/>
  <c r="G4" i="21"/>
  <c r="C4" i="21"/>
  <c r="AG4" i="21"/>
  <c r="AC4" i="21"/>
  <c r="Y4" i="21"/>
  <c r="U4" i="21"/>
  <c r="Q4" i="21"/>
  <c r="M4" i="21"/>
  <c r="I4" i="21"/>
  <c r="E4" i="21"/>
  <c r="AF4" i="21"/>
  <c r="X4" i="21"/>
  <c r="P4" i="21"/>
  <c r="H4" i="21"/>
  <c r="AH4" i="21"/>
  <c r="AD4" i="21"/>
  <c r="Z4" i="21"/>
  <c r="V4" i="21"/>
  <c r="R4" i="21"/>
  <c r="N4" i="21"/>
  <c r="J4" i="21"/>
  <c r="F4" i="21"/>
  <c r="AJ4" i="21"/>
  <c r="AB4" i="21"/>
  <c r="T4" i="21"/>
  <c r="L4" i="21"/>
  <c r="D4" i="21"/>
  <c r="AI5" i="34"/>
  <c r="AE5" i="34"/>
  <c r="AA5" i="34"/>
  <c r="W5" i="34"/>
  <c r="S5" i="34"/>
  <c r="O5" i="34"/>
  <c r="K5" i="34"/>
  <c r="G5" i="34"/>
  <c r="AH5" i="34"/>
  <c r="AD5" i="34"/>
  <c r="Z5" i="34"/>
  <c r="V5" i="34"/>
  <c r="R5" i="34"/>
  <c r="N5" i="34"/>
  <c r="J5" i="34"/>
  <c r="F5" i="34"/>
  <c r="C5" i="34"/>
  <c r="AG5" i="34"/>
  <c r="AC5" i="34"/>
  <c r="Y5" i="34"/>
  <c r="U5" i="34"/>
  <c r="Q5" i="34"/>
  <c r="M5" i="34"/>
  <c r="I5" i="34"/>
  <c r="E5" i="34"/>
  <c r="AJ5" i="34"/>
  <c r="AF5" i="34"/>
  <c r="AB5" i="34"/>
  <c r="X5" i="34"/>
  <c r="T5" i="34"/>
  <c r="P5" i="34"/>
  <c r="L5" i="34"/>
  <c r="H5" i="34"/>
  <c r="AH2" i="34"/>
  <c r="AD2" i="34"/>
  <c r="Z2" i="34"/>
  <c r="V2" i="34"/>
  <c r="R2" i="34"/>
  <c r="N2" i="34"/>
  <c r="J2" i="34"/>
  <c r="F2" i="34"/>
  <c r="E2" i="34"/>
  <c r="L2" i="34"/>
  <c r="H2" i="34"/>
  <c r="E3" i="50" l="1"/>
  <c r="E4" i="50"/>
  <c r="E10" i="50"/>
  <c r="E17" i="50"/>
  <c r="E23" i="50"/>
  <c r="E27" i="50"/>
  <c r="F28" i="50"/>
  <c r="F27" i="50" s="1"/>
  <c r="D27" i="50"/>
  <c r="F24" i="50"/>
  <c r="F23" i="50" s="1"/>
  <c r="D23" i="50"/>
  <c r="F19" i="50"/>
  <c r="F17" i="50" s="1"/>
  <c r="D17" i="50"/>
  <c r="F15" i="50"/>
  <c r="F14" i="50"/>
  <c r="D10" i="50"/>
  <c r="F7" i="50"/>
  <c r="F6" i="50"/>
  <c r="D4" i="50"/>
  <c r="F3" i="50"/>
  <c r="F4" i="50" l="1"/>
  <c r="F10" i="50"/>
  <c r="AJ2" i="43"/>
  <c r="AI2" i="43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AJ2" i="23"/>
  <c r="AJ2" i="30"/>
  <c r="AI2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2" i="23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AJ2" i="16"/>
  <c r="C2" i="16"/>
  <c r="B2" i="16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B2" i="7"/>
</calcChain>
</file>

<file path=xl/sharedStrings.xml><?xml version="1.0" encoding="utf-8"?>
<sst xmlns="http://schemas.openxmlformats.org/spreadsheetml/2006/main" count="347" uniqueCount="71">
  <si>
    <t>BPoEFUbVT BAU Perc of Each Fuel Used by Veh Technology</t>
  </si>
  <si>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</si>
  <si>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</si>
  <si>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</si>
  <si>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</si>
  <si>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</si>
  <si>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</si>
  <si>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</si>
  <si>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biofueld diesel</t>
  </si>
  <si>
    <t>jet fuel</t>
  </si>
  <si>
    <t>biofuel diesel</t>
  </si>
  <si>
    <t>Plug-in hybrids can accept either electricity or combustible fuels.</t>
  </si>
  <si>
    <t>This sheet specifies the percentage of driving for which electricity is used.</t>
  </si>
  <si>
    <t>Electricity fraction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</si>
  <si>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</si>
  <si>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</si>
  <si>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</si>
  <si>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</si>
  <si>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</si>
  <si>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</si>
  <si>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</si>
  <si>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</si>
  <si>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</si>
  <si>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</si>
  <si>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We include sheets for all possible vehicle type / cargo type / vehicle technology</t>
  </si>
  <si>
    <t>combinations that the model supports, even though some combinations are not used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</si>
  <si>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</si>
  <si>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</si>
  <si>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</si>
  <si>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</si>
  <si>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We are only concerned with commercial aircraft, not general aviation, so we</t>
  </si>
  <si>
    <t>disregard the small amount of aviation gasoline used.</t>
  </si>
  <si>
    <t>Modal Share by Technology (under Scenario 2)</t>
  </si>
  <si>
    <t>Changed to make Sc 2 as reference scenario</t>
  </si>
  <si>
    <t>Mode</t>
  </si>
  <si>
    <t>Sub-mode</t>
  </si>
  <si>
    <t>Technology</t>
  </si>
  <si>
    <t>ROAD</t>
  </si>
  <si>
    <t>BUS</t>
  </si>
  <si>
    <t>DIESEL</t>
  </si>
  <si>
    <t>CNG</t>
  </si>
  <si>
    <t>ELECTRIC</t>
  </si>
  <si>
    <t>FCV</t>
  </si>
  <si>
    <t>ONMI-BUS</t>
  </si>
  <si>
    <t>CAR</t>
  </si>
  <si>
    <t>PETROL</t>
  </si>
  <si>
    <t>LPG</t>
  </si>
  <si>
    <t>2W</t>
  </si>
  <si>
    <t>3W</t>
  </si>
  <si>
    <t>TAXI</t>
  </si>
  <si>
    <t>RAIL</t>
  </si>
  <si>
    <t>AIR</t>
  </si>
  <si>
    <t>India National Biofuel blending requirement</t>
  </si>
  <si>
    <t>Ministry of Petroleum and Natural Gas</t>
  </si>
  <si>
    <t>Ethanol Blending Programme Being Implemented</t>
  </si>
  <si>
    <t>http://pib.nic.in/newsite/PrintRelease.aspx?relid=153950</t>
  </si>
  <si>
    <t>India Biofuel Blending Requirement</t>
  </si>
  <si>
    <t>This is static through 2050.  An increase to 20% has been proposed,</t>
  </si>
  <si>
    <t>but it has not yet been adopted, so we don't include the increase to</t>
  </si>
  <si>
    <t>20% in the BAU case.</t>
  </si>
  <si>
    <t>Trajectory 1</t>
  </si>
  <si>
    <t>Type</t>
  </si>
  <si>
    <t>HCV</t>
  </si>
  <si>
    <t>LCV</t>
  </si>
  <si>
    <t>Modal Share by Technology: Freight</t>
  </si>
  <si>
    <t>NITI Aayog, Government of India</t>
  </si>
  <si>
    <t>India Energy Security Scenarios 2047 downloadable Excel model</t>
  </si>
  <si>
    <t>http://indiaenergy.gov.in/iess/docs/IESS_Version2.2.xlsx</t>
  </si>
  <si>
    <t>Tables XIIa and XIIb</t>
  </si>
  <si>
    <t>Fuel share for road, rail, aircraft by fuel</t>
  </si>
  <si>
    <t>in the India dataset.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</si>
</sst>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%"/>
    <numFmt numFmtId="165" formatCode="0.0000"/>
    <numFmt numFmtId="166" formatCode="_-* #,##0.00_-;\-* #,##0.00_-;_-* &quot;-&quot;??_-;_-@_-"/>
    <numFmt numFmtId="168" formatCode="#,##0_);\(#,##0\);&quot;-&quot;_);@"/>
    <numFmt numFmtId="170" formatCode="#,##0.00_);\(#,##0.00\);&quot;-&quot;_)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0"/>
      <color theme="9" tint="0.79998168889431442"/>
      <name val="Calibri"/>
      <family val="1"/>
      <scheme val="minor"/>
    </font>
    <font>
      <b/>
      <sz val="10"/>
      <color theme="1"/>
      <name val="Cambria"/>
      <family val="2"/>
      <scheme val="major"/>
    </font>
    <font>
      <b/>
      <sz val="10"/>
      <color theme="9" tint="0.79998168889431442"/>
      <name val="Cambria"/>
      <family val="2"/>
      <scheme val="major"/>
    </font>
    <font>
      <sz val="10"/>
      <color theme="1"/>
      <name val="Arial"/>
      <family val="2"/>
    </font>
    <font>
      <sz val="10"/>
      <name val="Calibri"/>
      <family val="1"/>
      <scheme val="minor"/>
    </font>
    <font>
      <sz val="10"/>
      <color theme="1"/>
      <name val="Calibri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 tint="-0.34998626667073579"/>
      </right>
      <top/>
      <bottom style="thin">
        <color auto="1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11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65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NumberFormat="1"/>
    <xf numFmtId="0" fontId="7" fillId="3" borderId="0" xfId="0" applyFont="1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0" fontId="8" fillId="3" borderId="0" xfId="0" applyFont="1" applyFill="1" applyBorder="1"/>
    <xf numFmtId="0" fontId="0" fillId="3" borderId="0" xfId="0" applyFont="1" applyFill="1" applyBorder="1"/>
    <xf numFmtId="0" fontId="9" fillId="3" borderId="5" xfId="0" applyFont="1" applyFill="1" applyBorder="1" applyAlignment="1">
      <alignment vertical="center"/>
    </xf>
    <xf numFmtId="0" fontId="10" fillId="3" borderId="5" xfId="0" applyNumberFormat="1" applyFont="1" applyFill="1" applyBorder="1" applyAlignment="1">
      <alignment horizontal="right" vertical="center"/>
    </xf>
    <xf numFmtId="0" fontId="9" fillId="3" borderId="6" xfId="0" applyNumberFormat="1" applyFont="1" applyFill="1" applyBorder="1" applyAlignment="1">
      <alignment horizontal="right" vertical="center"/>
    </xf>
    <xf numFmtId="0" fontId="0" fillId="3" borderId="0" xfId="0" applyNumberForma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9" fontId="0" fillId="3" borderId="0" xfId="0" applyNumberFormat="1" applyFill="1" applyBorder="1" applyAlignment="1">
      <alignment vertical="center"/>
    </xf>
    <xf numFmtId="9" fontId="8" fillId="3" borderId="0" xfId="10" applyNumberFormat="1" applyFont="1" applyFill="1" applyBorder="1" applyAlignment="1">
      <alignment vertical="center"/>
    </xf>
    <xf numFmtId="9" fontId="12" fillId="3" borderId="7" xfId="10" applyNumberFormat="1" applyFont="1" applyFill="1" applyBorder="1" applyAlignment="1">
      <alignment vertical="center"/>
    </xf>
    <xf numFmtId="9" fontId="12" fillId="3" borderId="0" xfId="10" applyNumberFormat="1" applyFont="1" applyFill="1" applyBorder="1" applyAlignment="1">
      <alignment vertical="center"/>
    </xf>
    <xf numFmtId="9" fontId="12" fillId="3" borderId="0" xfId="10" applyNumberFormat="1" applyFont="1" applyFill="1" applyBorder="1" applyAlignment="1">
      <alignment horizontal="right" vertical="center"/>
    </xf>
    <xf numFmtId="168" fontId="12" fillId="3" borderId="0" xfId="8" applyNumberFormat="1" applyFont="1" applyFill="1" applyBorder="1" applyAlignment="1">
      <alignment vertical="center"/>
    </xf>
    <xf numFmtId="0" fontId="0" fillId="3" borderId="10" xfId="0" applyNumberForma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9" fontId="0" fillId="3" borderId="10" xfId="0" applyNumberFormat="1" applyFill="1" applyBorder="1" applyAlignment="1">
      <alignment vertical="center"/>
    </xf>
    <xf numFmtId="9" fontId="0" fillId="0" borderId="0" xfId="0" applyNumberFormat="1"/>
    <xf numFmtId="2" fontId="0" fillId="0" borderId="0" xfId="0" applyNumberFormat="1"/>
    <xf numFmtId="164" fontId="0" fillId="0" borderId="0" xfId="9" applyNumberFormat="1" applyFont="1"/>
    <xf numFmtId="10" fontId="0" fillId="0" borderId="0" xfId="0" applyNumberFormat="1"/>
    <xf numFmtId="0" fontId="0" fillId="0" borderId="0" xfId="0" applyFill="1"/>
    <xf numFmtId="0" fontId="1" fillId="0" borderId="0" xfId="0" applyFont="1" applyFill="1"/>
    <xf numFmtId="9" fontId="0" fillId="0" borderId="0" xfId="0" applyNumberFormat="1" applyFill="1"/>
    <xf numFmtId="9" fontId="13" fillId="3" borderId="8" xfId="10" applyNumberFormat="1" applyFont="1" applyFill="1" applyBorder="1" applyAlignment="1">
      <alignment vertical="center"/>
    </xf>
    <xf numFmtId="9" fontId="13" fillId="3" borderId="9" xfId="10" applyNumberFormat="1" applyFont="1" applyFill="1" applyBorder="1" applyAlignment="1">
      <alignment vertical="center"/>
    </xf>
    <xf numFmtId="9" fontId="13" fillId="3" borderId="0" xfId="10" applyNumberFormat="1" applyFont="1" applyFill="1" applyBorder="1" applyAlignment="1">
      <alignment vertical="center"/>
    </xf>
    <xf numFmtId="170" fontId="8" fillId="3" borderId="10" xfId="8" applyNumberFormat="1" applyFont="1" applyFill="1" applyBorder="1" applyAlignment="1">
      <alignment horizontal="right" vertical="center"/>
    </xf>
    <xf numFmtId="170" fontId="13" fillId="3" borderId="11" xfId="8" applyNumberFormat="1" applyFont="1" applyFill="1" applyBorder="1" applyAlignment="1">
      <alignment horizontal="right" vertical="center"/>
    </xf>
    <xf numFmtId="170" fontId="0" fillId="3" borderId="10" xfId="8" applyNumberFormat="1" applyFont="1" applyFill="1" applyBorder="1" applyAlignment="1">
      <alignment horizontal="right" vertical="center"/>
    </xf>
  </cellXfs>
  <cellStyles count="11">
    <cellStyle name="Body: normal cell" xfId="4"/>
    <cellStyle name="Comma" xfId="8" builtinId="3"/>
    <cellStyle name="Comma 2 4" xfId="10"/>
    <cellStyle name="Font: Calibri, 9pt regular" xfId="6"/>
    <cellStyle name="Footnotes: top row" xfId="2"/>
    <cellStyle name="Header: bottom row" xfId="5"/>
    <cellStyle name="Normal" xfId="0" builtinId="0"/>
    <cellStyle name="Normal 2" xfId="1"/>
    <cellStyle name="Parent row" xfId="3"/>
    <cellStyle name="Percent" xfId="9" builtinId="5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hts.ornl.gov/2009/pub/st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/>
  </sheetViews>
  <sheetFormatPr defaultRowHeight="15" x14ac:dyDescent="0.25"/>
  <cols>
    <col min="2" max="2" width="69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3" t="s">
        <v>69</v>
      </c>
    </row>
    <row r="4" spans="1:2" x14ac:dyDescent="0.25">
      <c r="B4" t="s">
        <v>65</v>
      </c>
    </row>
    <row r="5" spans="1:2" x14ac:dyDescent="0.25">
      <c r="B5" s="4">
        <v>2015</v>
      </c>
    </row>
    <row r="6" spans="1:2" x14ac:dyDescent="0.25">
      <c r="B6" t="s">
        <v>66</v>
      </c>
    </row>
    <row r="7" spans="1:2" x14ac:dyDescent="0.25">
      <c r="B7" t="s">
        <v>67</v>
      </c>
    </row>
    <row r="8" spans="1:2" x14ac:dyDescent="0.25">
      <c r="B8" t="s">
        <v>68</v>
      </c>
    </row>
    <row r="10" spans="1:2" x14ac:dyDescent="0.25">
      <c r="B10" s="3" t="s">
        <v>52</v>
      </c>
    </row>
    <row r="11" spans="1:2" x14ac:dyDescent="0.25">
      <c r="B11" s="4" t="s">
        <v>53</v>
      </c>
    </row>
    <row r="12" spans="1:2" x14ac:dyDescent="0.25">
      <c r="B12" s="4">
        <v>2016</v>
      </c>
    </row>
    <row r="13" spans="1:2" x14ac:dyDescent="0.25">
      <c r="B13" s="4" t="s">
        <v>54</v>
      </c>
    </row>
    <row r="14" spans="1:2" x14ac:dyDescent="0.25">
      <c r="B14" s="4" t="s">
        <v>55</v>
      </c>
    </row>
    <row r="16" spans="1:2" x14ac:dyDescent="0.25">
      <c r="B16" s="3" t="s">
        <v>14</v>
      </c>
    </row>
    <row r="17" spans="1:2" x14ac:dyDescent="0.25">
      <c r="B17" t="s">
        <v>15</v>
      </c>
    </row>
    <row r="18" spans="1:2" x14ac:dyDescent="0.25">
      <c r="B18" t="s">
        <v>16</v>
      </c>
    </row>
    <row r="19" spans="1:2" x14ac:dyDescent="0.25">
      <c r="B19" t="s">
        <v>17</v>
      </c>
    </row>
    <row r="20" spans="1:2" x14ac:dyDescent="0.25">
      <c r="B20" t="s">
        <v>18</v>
      </c>
    </row>
    <row r="21" spans="1:2" x14ac:dyDescent="0.25">
      <c r="B21" t="s">
        <v>19</v>
      </c>
    </row>
    <row r="23" spans="1:2" x14ac:dyDescent="0.25">
      <c r="A23" s="1" t="s">
        <v>2</v>
      </c>
    </row>
    <row r="24" spans="1:2" x14ac:dyDescent="0.25">
      <c r="A24" t="s">
        <v>24</v>
      </c>
    </row>
    <row r="25" spans="1:2" x14ac:dyDescent="0.25">
      <c r="A25" t="s">
        <v>25</v>
      </c>
    </row>
    <row r="26" spans="1:2" x14ac:dyDescent="0.25">
      <c r="A26" t="s">
        <v>70</v>
      </c>
    </row>
    <row r="28" spans="1:2" x14ac:dyDescent="0.25">
      <c r="A28" t="s">
        <v>26</v>
      </c>
    </row>
    <row r="29" spans="1:2" x14ac:dyDescent="0.25">
      <c r="A29" t="s">
        <v>27</v>
      </c>
    </row>
    <row r="30" spans="1:2" x14ac:dyDescent="0.25">
      <c r="A30" t="s">
        <v>28</v>
      </c>
    </row>
    <row r="31" spans="1:2" x14ac:dyDescent="0.25">
      <c r="A31" t="s">
        <v>29</v>
      </c>
    </row>
    <row r="33" spans="1:2" x14ac:dyDescent="0.25">
      <c r="A33" t="s">
        <v>30</v>
      </c>
    </row>
    <row r="34" spans="1:2" x14ac:dyDescent="0.25">
      <c r="A34" t="s">
        <v>31</v>
      </c>
    </row>
    <row r="39" spans="1:2" x14ac:dyDescent="0.25">
      <c r="B39" s="31"/>
    </row>
    <row r="40" spans="1:2" x14ac:dyDescent="0.25">
      <c r="B40" s="4"/>
    </row>
    <row r="41" spans="1:2" x14ac:dyDescent="0.25">
      <c r="B41" s="4"/>
    </row>
    <row r="42" spans="1:2" x14ac:dyDescent="0.25">
      <c r="B42" s="4"/>
    </row>
    <row r="43" spans="1:2" x14ac:dyDescent="0.25">
      <c r="B43" s="4"/>
    </row>
  </sheetData>
  <hyperlinks>
    <hyperlink ref="B7" r:id="rId1" display="http://nhts.ornl.gov/2009/pub/stt.pdf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 s="2">
        <f>(1-'Biofuel Blending Req'!$A2)*(1-B2)</f>
        <v>0.40499999999999997</v>
      </c>
      <c r="C4" s="2">
        <f>$B4</f>
        <v>0.40499999999999997</v>
      </c>
      <c r="D4" s="2">
        <f>$B4</f>
        <v>0.40499999999999997</v>
      </c>
      <c r="E4" s="2">
        <f t="shared" ref="E4:AJ4" si="0">$B4</f>
        <v>0.40499999999999997</v>
      </c>
      <c r="F4" s="2">
        <f t="shared" si="0"/>
        <v>0.40499999999999997</v>
      </c>
      <c r="G4" s="2">
        <f t="shared" si="0"/>
        <v>0.40499999999999997</v>
      </c>
      <c r="H4" s="2">
        <f t="shared" si="0"/>
        <v>0.40499999999999997</v>
      </c>
      <c r="I4" s="2">
        <f t="shared" si="0"/>
        <v>0.40499999999999997</v>
      </c>
      <c r="J4" s="2">
        <f t="shared" si="0"/>
        <v>0.40499999999999997</v>
      </c>
      <c r="K4" s="2">
        <f t="shared" si="0"/>
        <v>0.40499999999999997</v>
      </c>
      <c r="L4" s="2">
        <f t="shared" si="0"/>
        <v>0.40499999999999997</v>
      </c>
      <c r="M4" s="2">
        <f t="shared" si="0"/>
        <v>0.40499999999999997</v>
      </c>
      <c r="N4" s="2">
        <f t="shared" si="0"/>
        <v>0.40499999999999997</v>
      </c>
      <c r="O4" s="2">
        <f t="shared" si="0"/>
        <v>0.40499999999999997</v>
      </c>
      <c r="P4" s="2">
        <f t="shared" si="0"/>
        <v>0.40499999999999997</v>
      </c>
      <c r="Q4" s="2">
        <f t="shared" si="0"/>
        <v>0.40499999999999997</v>
      </c>
      <c r="R4" s="2">
        <f t="shared" si="0"/>
        <v>0.40499999999999997</v>
      </c>
      <c r="S4" s="2">
        <f t="shared" si="0"/>
        <v>0.40499999999999997</v>
      </c>
      <c r="T4" s="2">
        <f t="shared" si="0"/>
        <v>0.40499999999999997</v>
      </c>
      <c r="U4" s="2">
        <f t="shared" si="0"/>
        <v>0.40499999999999997</v>
      </c>
      <c r="V4" s="2">
        <f t="shared" si="0"/>
        <v>0.40499999999999997</v>
      </c>
      <c r="W4" s="2">
        <f t="shared" si="0"/>
        <v>0.40499999999999997</v>
      </c>
      <c r="X4" s="2">
        <f t="shared" si="0"/>
        <v>0.40499999999999997</v>
      </c>
      <c r="Y4" s="2">
        <f t="shared" si="0"/>
        <v>0.40499999999999997</v>
      </c>
      <c r="Z4" s="2">
        <f t="shared" si="0"/>
        <v>0.40499999999999997</v>
      </c>
      <c r="AA4" s="2">
        <f t="shared" si="0"/>
        <v>0.40499999999999997</v>
      </c>
      <c r="AB4" s="2">
        <f t="shared" si="0"/>
        <v>0.40499999999999997</v>
      </c>
      <c r="AC4" s="2">
        <f t="shared" si="0"/>
        <v>0.40499999999999997</v>
      </c>
      <c r="AD4" s="2">
        <f t="shared" si="0"/>
        <v>0.40499999999999997</v>
      </c>
      <c r="AE4" s="2">
        <f t="shared" si="0"/>
        <v>0.40499999999999997</v>
      </c>
      <c r="AF4" s="2">
        <f t="shared" si="0"/>
        <v>0.40499999999999997</v>
      </c>
      <c r="AG4" s="2">
        <f t="shared" si="0"/>
        <v>0.40499999999999997</v>
      </c>
      <c r="AH4" s="2">
        <f t="shared" si="0"/>
        <v>0.40499999999999997</v>
      </c>
      <c r="AI4" s="2">
        <f t="shared" si="0"/>
        <v>0.40499999999999997</v>
      </c>
      <c r="AJ4" s="2">
        <f t="shared" si="0"/>
        <v>0.40499999999999997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 s="2">
        <f>'Biofuel Blending Req'!$A2*(1-B2)</f>
        <v>4.4999999999999998E-2</v>
      </c>
      <c r="C6" s="2">
        <f>$B6</f>
        <v>4.4999999999999998E-2</v>
      </c>
      <c r="D6" s="2">
        <f>$B6</f>
        <v>4.4999999999999998E-2</v>
      </c>
      <c r="E6" s="2">
        <f t="shared" ref="E6:AJ6" si="1">$B6</f>
        <v>4.4999999999999998E-2</v>
      </c>
      <c r="F6" s="2">
        <f t="shared" si="1"/>
        <v>4.4999999999999998E-2</v>
      </c>
      <c r="G6" s="2">
        <f t="shared" si="1"/>
        <v>4.4999999999999998E-2</v>
      </c>
      <c r="H6" s="2">
        <f t="shared" si="1"/>
        <v>4.4999999999999998E-2</v>
      </c>
      <c r="I6" s="2">
        <f t="shared" si="1"/>
        <v>4.4999999999999998E-2</v>
      </c>
      <c r="J6" s="2">
        <f t="shared" si="1"/>
        <v>4.4999999999999998E-2</v>
      </c>
      <c r="K6" s="2">
        <f t="shared" si="1"/>
        <v>4.4999999999999998E-2</v>
      </c>
      <c r="L6" s="2">
        <f t="shared" si="1"/>
        <v>4.4999999999999998E-2</v>
      </c>
      <c r="M6" s="2">
        <f t="shared" si="1"/>
        <v>4.4999999999999998E-2</v>
      </c>
      <c r="N6" s="2">
        <f t="shared" si="1"/>
        <v>4.4999999999999998E-2</v>
      </c>
      <c r="O6" s="2">
        <f t="shared" si="1"/>
        <v>4.4999999999999998E-2</v>
      </c>
      <c r="P6" s="2">
        <f t="shared" si="1"/>
        <v>4.4999999999999998E-2</v>
      </c>
      <c r="Q6" s="2">
        <f t="shared" si="1"/>
        <v>4.4999999999999998E-2</v>
      </c>
      <c r="R6" s="2">
        <f t="shared" si="1"/>
        <v>4.4999999999999998E-2</v>
      </c>
      <c r="S6" s="2">
        <f t="shared" si="1"/>
        <v>4.4999999999999998E-2</v>
      </c>
      <c r="T6" s="2">
        <f t="shared" si="1"/>
        <v>4.4999999999999998E-2</v>
      </c>
      <c r="U6" s="2">
        <f t="shared" si="1"/>
        <v>4.4999999999999998E-2</v>
      </c>
      <c r="V6" s="2">
        <f t="shared" si="1"/>
        <v>4.4999999999999998E-2</v>
      </c>
      <c r="W6" s="2">
        <f t="shared" si="1"/>
        <v>4.4999999999999998E-2</v>
      </c>
      <c r="X6" s="2">
        <f t="shared" si="1"/>
        <v>4.4999999999999998E-2</v>
      </c>
      <c r="Y6" s="2">
        <f t="shared" si="1"/>
        <v>4.4999999999999998E-2</v>
      </c>
      <c r="Z6" s="2">
        <f t="shared" si="1"/>
        <v>4.4999999999999998E-2</v>
      </c>
      <c r="AA6" s="2">
        <f t="shared" si="1"/>
        <v>4.4999999999999998E-2</v>
      </c>
      <c r="AB6" s="2">
        <f t="shared" si="1"/>
        <v>4.4999999999999998E-2</v>
      </c>
      <c r="AC6" s="2">
        <f t="shared" si="1"/>
        <v>4.4999999999999998E-2</v>
      </c>
      <c r="AD6" s="2">
        <f t="shared" si="1"/>
        <v>4.4999999999999998E-2</v>
      </c>
      <c r="AE6" s="2">
        <f t="shared" si="1"/>
        <v>4.4999999999999998E-2</v>
      </c>
      <c r="AF6" s="2">
        <f t="shared" si="1"/>
        <v>4.4999999999999998E-2</v>
      </c>
      <c r="AG6" s="2">
        <f t="shared" si="1"/>
        <v>4.4999999999999998E-2</v>
      </c>
      <c r="AH6" s="2">
        <f t="shared" si="1"/>
        <v>4.4999999999999998E-2</v>
      </c>
      <c r="AI6" s="2">
        <f t="shared" si="1"/>
        <v>4.4999999999999998E-2</v>
      </c>
      <c r="AJ6" s="2">
        <f t="shared" si="1"/>
        <v>4.4999999999999998E-2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ignoredErrors>
    <ignoredError sqref="B5:D5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 s="2">
        <f>100%-B6</f>
        <v>0.9</v>
      </c>
      <c r="C4" s="2">
        <f>$B4</f>
        <v>0.9</v>
      </c>
      <c r="D4" s="2">
        <f t="shared" ref="D4:AJ6" si="0">$B4</f>
        <v>0.9</v>
      </c>
      <c r="E4" s="2">
        <f t="shared" si="0"/>
        <v>0.9</v>
      </c>
      <c r="F4" s="2">
        <f t="shared" si="0"/>
        <v>0.9</v>
      </c>
      <c r="G4" s="2">
        <f t="shared" si="0"/>
        <v>0.9</v>
      </c>
      <c r="H4" s="2">
        <f t="shared" si="0"/>
        <v>0.9</v>
      </c>
      <c r="I4" s="2">
        <f t="shared" si="0"/>
        <v>0.9</v>
      </c>
      <c r="J4" s="2">
        <f t="shared" si="0"/>
        <v>0.9</v>
      </c>
      <c r="K4" s="2">
        <f t="shared" si="0"/>
        <v>0.9</v>
      </c>
      <c r="L4" s="2">
        <f t="shared" si="0"/>
        <v>0.9</v>
      </c>
      <c r="M4" s="2">
        <f t="shared" si="0"/>
        <v>0.9</v>
      </c>
      <c r="N4" s="2">
        <f t="shared" si="0"/>
        <v>0.9</v>
      </c>
      <c r="O4" s="2">
        <f t="shared" si="0"/>
        <v>0.9</v>
      </c>
      <c r="P4" s="2">
        <f t="shared" si="0"/>
        <v>0.9</v>
      </c>
      <c r="Q4" s="2">
        <f t="shared" si="0"/>
        <v>0.9</v>
      </c>
      <c r="R4" s="2">
        <f t="shared" si="0"/>
        <v>0.9</v>
      </c>
      <c r="S4" s="2">
        <f t="shared" si="0"/>
        <v>0.9</v>
      </c>
      <c r="T4" s="2">
        <f t="shared" si="0"/>
        <v>0.9</v>
      </c>
      <c r="U4" s="2">
        <f t="shared" si="0"/>
        <v>0.9</v>
      </c>
      <c r="V4" s="2">
        <f t="shared" si="0"/>
        <v>0.9</v>
      </c>
      <c r="W4" s="2">
        <f t="shared" si="0"/>
        <v>0.9</v>
      </c>
      <c r="X4" s="2">
        <f t="shared" si="0"/>
        <v>0.9</v>
      </c>
      <c r="Y4" s="2">
        <f t="shared" si="0"/>
        <v>0.9</v>
      </c>
      <c r="Z4" s="2">
        <f t="shared" si="0"/>
        <v>0.9</v>
      </c>
      <c r="AA4" s="2">
        <f t="shared" si="0"/>
        <v>0.9</v>
      </c>
      <c r="AB4" s="2">
        <f t="shared" si="0"/>
        <v>0.9</v>
      </c>
      <c r="AC4" s="2">
        <f t="shared" si="0"/>
        <v>0.9</v>
      </c>
      <c r="AD4" s="2">
        <f t="shared" si="0"/>
        <v>0.9</v>
      </c>
      <c r="AE4" s="2">
        <f t="shared" si="0"/>
        <v>0.9</v>
      </c>
      <c r="AF4" s="2">
        <f t="shared" si="0"/>
        <v>0.9</v>
      </c>
      <c r="AG4" s="2">
        <f t="shared" si="0"/>
        <v>0.9</v>
      </c>
      <c r="AH4" s="2">
        <f t="shared" si="0"/>
        <v>0.9</v>
      </c>
      <c r="AI4" s="2">
        <f t="shared" si="0"/>
        <v>0.9</v>
      </c>
      <c r="AJ4" s="2">
        <f t="shared" si="0"/>
        <v>0.9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 s="2">
        <f>'Biofuel Blending Req'!A2</f>
        <v>0.1</v>
      </c>
      <c r="C6" s="2">
        <f t="shared" ref="C5:R6" si="1">$B6</f>
        <v>0.1</v>
      </c>
      <c r="D6" s="2">
        <f t="shared" si="0"/>
        <v>0.1</v>
      </c>
      <c r="E6" s="2">
        <f t="shared" si="0"/>
        <v>0.1</v>
      </c>
      <c r="F6" s="2">
        <f t="shared" si="0"/>
        <v>0.1</v>
      </c>
      <c r="G6" s="2">
        <f t="shared" si="0"/>
        <v>0.1</v>
      </c>
      <c r="H6" s="2">
        <f t="shared" si="0"/>
        <v>0.1</v>
      </c>
      <c r="I6" s="2">
        <f t="shared" si="0"/>
        <v>0.1</v>
      </c>
      <c r="J6" s="2">
        <f t="shared" si="0"/>
        <v>0.1</v>
      </c>
      <c r="K6" s="2">
        <f t="shared" si="0"/>
        <v>0.1</v>
      </c>
      <c r="L6" s="2">
        <f t="shared" si="0"/>
        <v>0.1</v>
      </c>
      <c r="M6" s="2">
        <f t="shared" si="0"/>
        <v>0.1</v>
      </c>
      <c r="N6" s="2">
        <f t="shared" si="0"/>
        <v>0.1</v>
      </c>
      <c r="O6" s="2">
        <f t="shared" si="0"/>
        <v>0.1</v>
      </c>
      <c r="P6" s="2">
        <f t="shared" si="0"/>
        <v>0.1</v>
      </c>
      <c r="Q6" s="2">
        <f t="shared" si="0"/>
        <v>0.1</v>
      </c>
      <c r="R6" s="2">
        <f t="shared" si="0"/>
        <v>0.1</v>
      </c>
      <c r="S6" s="2">
        <f t="shared" si="0"/>
        <v>0.1</v>
      </c>
      <c r="T6" s="2">
        <f t="shared" si="0"/>
        <v>0.1</v>
      </c>
      <c r="U6" s="2">
        <f t="shared" si="0"/>
        <v>0.1</v>
      </c>
      <c r="V6" s="2">
        <f t="shared" si="0"/>
        <v>0.1</v>
      </c>
      <c r="W6" s="2">
        <f t="shared" si="0"/>
        <v>0.1</v>
      </c>
      <c r="X6" s="2">
        <f t="shared" si="0"/>
        <v>0.1</v>
      </c>
      <c r="Y6" s="2">
        <f t="shared" si="0"/>
        <v>0.1</v>
      </c>
      <c r="Z6" s="2">
        <f t="shared" si="0"/>
        <v>0.1</v>
      </c>
      <c r="AA6" s="2">
        <f t="shared" si="0"/>
        <v>0.1</v>
      </c>
      <c r="AB6" s="2">
        <f t="shared" si="0"/>
        <v>0.1</v>
      </c>
      <c r="AC6" s="2">
        <f t="shared" si="0"/>
        <v>0.1</v>
      </c>
      <c r="AD6" s="2">
        <f t="shared" si="0"/>
        <v>0.1</v>
      </c>
      <c r="AE6" s="2">
        <f t="shared" si="0"/>
        <v>0.1</v>
      </c>
      <c r="AF6" s="2">
        <f t="shared" si="0"/>
        <v>0.1</v>
      </c>
      <c r="AG6" s="2">
        <f t="shared" si="0"/>
        <v>0.1</v>
      </c>
      <c r="AH6" s="2">
        <f t="shared" si="0"/>
        <v>0.1</v>
      </c>
      <c r="AI6" s="2">
        <f t="shared" si="0"/>
        <v>0.1</v>
      </c>
      <c r="AJ6" s="2">
        <f t="shared" si="0"/>
        <v>0.1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 s="2">
        <f>(1-'Biofuel Blending Req'!$A2)*(1-B2)</f>
        <v>0.40499999999999997</v>
      </c>
      <c r="C4" s="2">
        <f>$B4</f>
        <v>0.40499999999999997</v>
      </c>
      <c r="D4" s="2">
        <f>$B4</f>
        <v>0.40499999999999997</v>
      </c>
      <c r="E4" s="2">
        <f t="shared" ref="E4:AJ4" si="0">$B4</f>
        <v>0.40499999999999997</v>
      </c>
      <c r="F4" s="2">
        <f t="shared" si="0"/>
        <v>0.40499999999999997</v>
      </c>
      <c r="G4" s="2">
        <f t="shared" si="0"/>
        <v>0.40499999999999997</v>
      </c>
      <c r="H4" s="2">
        <f t="shared" si="0"/>
        <v>0.40499999999999997</v>
      </c>
      <c r="I4" s="2">
        <f t="shared" si="0"/>
        <v>0.40499999999999997</v>
      </c>
      <c r="J4" s="2">
        <f t="shared" si="0"/>
        <v>0.40499999999999997</v>
      </c>
      <c r="K4" s="2">
        <f t="shared" si="0"/>
        <v>0.40499999999999997</v>
      </c>
      <c r="L4" s="2">
        <f t="shared" si="0"/>
        <v>0.40499999999999997</v>
      </c>
      <c r="M4" s="2">
        <f t="shared" si="0"/>
        <v>0.40499999999999997</v>
      </c>
      <c r="N4" s="2">
        <f t="shared" si="0"/>
        <v>0.40499999999999997</v>
      </c>
      <c r="O4" s="2">
        <f t="shared" si="0"/>
        <v>0.40499999999999997</v>
      </c>
      <c r="P4" s="2">
        <f t="shared" si="0"/>
        <v>0.40499999999999997</v>
      </c>
      <c r="Q4" s="2">
        <f t="shared" si="0"/>
        <v>0.40499999999999997</v>
      </c>
      <c r="R4" s="2">
        <f t="shared" si="0"/>
        <v>0.40499999999999997</v>
      </c>
      <c r="S4" s="2">
        <f t="shared" si="0"/>
        <v>0.40499999999999997</v>
      </c>
      <c r="T4" s="2">
        <f t="shared" si="0"/>
        <v>0.40499999999999997</v>
      </c>
      <c r="U4" s="2">
        <f t="shared" si="0"/>
        <v>0.40499999999999997</v>
      </c>
      <c r="V4" s="2">
        <f t="shared" si="0"/>
        <v>0.40499999999999997</v>
      </c>
      <c r="W4" s="2">
        <f t="shared" si="0"/>
        <v>0.40499999999999997</v>
      </c>
      <c r="X4" s="2">
        <f t="shared" si="0"/>
        <v>0.40499999999999997</v>
      </c>
      <c r="Y4" s="2">
        <f t="shared" si="0"/>
        <v>0.40499999999999997</v>
      </c>
      <c r="Z4" s="2">
        <f t="shared" si="0"/>
        <v>0.40499999999999997</v>
      </c>
      <c r="AA4" s="2">
        <f t="shared" si="0"/>
        <v>0.40499999999999997</v>
      </c>
      <c r="AB4" s="2">
        <f t="shared" si="0"/>
        <v>0.40499999999999997</v>
      </c>
      <c r="AC4" s="2">
        <f t="shared" si="0"/>
        <v>0.40499999999999997</v>
      </c>
      <c r="AD4" s="2">
        <f t="shared" si="0"/>
        <v>0.40499999999999997</v>
      </c>
      <c r="AE4" s="2">
        <f t="shared" si="0"/>
        <v>0.40499999999999997</v>
      </c>
      <c r="AF4" s="2">
        <f t="shared" si="0"/>
        <v>0.40499999999999997</v>
      </c>
      <c r="AG4" s="2">
        <f t="shared" si="0"/>
        <v>0.40499999999999997</v>
      </c>
      <c r="AH4" s="2">
        <f t="shared" si="0"/>
        <v>0.40499999999999997</v>
      </c>
      <c r="AI4" s="2">
        <f t="shared" si="0"/>
        <v>0.40499999999999997</v>
      </c>
      <c r="AJ4" s="2">
        <f t="shared" si="0"/>
        <v>0.40499999999999997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 s="2">
        <f>'Biofuel Blending Req'!$A2*(1-B2)</f>
        <v>4.4999999999999998E-2</v>
      </c>
      <c r="C6" s="2">
        <f>$B6</f>
        <v>4.4999999999999998E-2</v>
      </c>
      <c r="D6" s="2">
        <f>$B6</f>
        <v>4.4999999999999998E-2</v>
      </c>
      <c r="E6" s="2">
        <f t="shared" ref="E6:AJ6" si="1">$B6</f>
        <v>4.4999999999999998E-2</v>
      </c>
      <c r="F6" s="2">
        <f t="shared" si="1"/>
        <v>4.4999999999999998E-2</v>
      </c>
      <c r="G6" s="2">
        <f t="shared" si="1"/>
        <v>4.4999999999999998E-2</v>
      </c>
      <c r="H6" s="2">
        <f t="shared" si="1"/>
        <v>4.4999999999999998E-2</v>
      </c>
      <c r="I6" s="2">
        <f t="shared" si="1"/>
        <v>4.4999999999999998E-2</v>
      </c>
      <c r="J6" s="2">
        <f t="shared" si="1"/>
        <v>4.4999999999999998E-2</v>
      </c>
      <c r="K6" s="2">
        <f t="shared" si="1"/>
        <v>4.4999999999999998E-2</v>
      </c>
      <c r="L6" s="2">
        <f t="shared" si="1"/>
        <v>4.4999999999999998E-2</v>
      </c>
      <c r="M6" s="2">
        <f t="shared" si="1"/>
        <v>4.4999999999999998E-2</v>
      </c>
      <c r="N6" s="2">
        <f t="shared" si="1"/>
        <v>4.4999999999999998E-2</v>
      </c>
      <c r="O6" s="2">
        <f t="shared" si="1"/>
        <v>4.4999999999999998E-2</v>
      </c>
      <c r="P6" s="2">
        <f t="shared" si="1"/>
        <v>4.4999999999999998E-2</v>
      </c>
      <c r="Q6" s="2">
        <f t="shared" si="1"/>
        <v>4.4999999999999998E-2</v>
      </c>
      <c r="R6" s="2">
        <f t="shared" si="1"/>
        <v>4.4999999999999998E-2</v>
      </c>
      <c r="S6" s="2">
        <f t="shared" si="1"/>
        <v>4.4999999999999998E-2</v>
      </c>
      <c r="T6" s="2">
        <f t="shared" si="1"/>
        <v>4.4999999999999998E-2</v>
      </c>
      <c r="U6" s="2">
        <f t="shared" si="1"/>
        <v>4.4999999999999998E-2</v>
      </c>
      <c r="V6" s="2">
        <f t="shared" si="1"/>
        <v>4.4999999999999998E-2</v>
      </c>
      <c r="W6" s="2">
        <f t="shared" si="1"/>
        <v>4.4999999999999998E-2</v>
      </c>
      <c r="X6" s="2">
        <f t="shared" si="1"/>
        <v>4.4999999999999998E-2</v>
      </c>
      <c r="Y6" s="2">
        <f t="shared" si="1"/>
        <v>4.4999999999999998E-2</v>
      </c>
      <c r="Z6" s="2">
        <f t="shared" si="1"/>
        <v>4.4999999999999998E-2</v>
      </c>
      <c r="AA6" s="2">
        <f t="shared" si="1"/>
        <v>4.4999999999999998E-2</v>
      </c>
      <c r="AB6" s="2">
        <f t="shared" si="1"/>
        <v>4.4999999999999998E-2</v>
      </c>
      <c r="AC6" s="2">
        <f t="shared" si="1"/>
        <v>4.4999999999999998E-2</v>
      </c>
      <c r="AD6" s="2">
        <f t="shared" si="1"/>
        <v>4.4999999999999998E-2</v>
      </c>
      <c r="AE6" s="2">
        <f t="shared" si="1"/>
        <v>4.4999999999999998E-2</v>
      </c>
      <c r="AF6" s="2">
        <f t="shared" si="1"/>
        <v>4.4999999999999998E-2</v>
      </c>
      <c r="AG6" s="2">
        <f t="shared" si="1"/>
        <v>4.4999999999999998E-2</v>
      </c>
      <c r="AH6" s="2">
        <f t="shared" si="1"/>
        <v>4.4999999999999998E-2</v>
      </c>
      <c r="AI6" s="2">
        <f t="shared" si="1"/>
        <v>4.4999999999999998E-2</v>
      </c>
      <c r="AJ6" s="2">
        <f t="shared" si="1"/>
        <v>4.4999999999999998E-2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ignoredErrors>
    <ignoredError sqref="B5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/>
  </sheetViews>
  <sheetFormatPr defaultRowHeight="15" x14ac:dyDescent="0.25"/>
  <cols>
    <col min="6" max="6" width="11.42578125" customWidth="1"/>
    <col min="8" max="8" width="18.140625" style="30" customWidth="1"/>
    <col min="9" max="13" width="9.140625" style="30"/>
  </cols>
  <sheetData>
    <row r="1" spans="1:11" x14ac:dyDescent="0.25">
      <c r="A1" s="7" t="s">
        <v>32</v>
      </c>
      <c r="B1" s="8"/>
      <c r="C1" s="9"/>
      <c r="D1" s="10"/>
      <c r="E1" s="8"/>
      <c r="F1" s="8"/>
    </row>
    <row r="2" spans="1:11" x14ac:dyDescent="0.25">
      <c r="A2" s="8"/>
      <c r="B2" s="8"/>
      <c r="C2" s="11" t="s">
        <v>33</v>
      </c>
      <c r="D2" s="11"/>
      <c r="E2" s="8"/>
      <c r="F2" s="8"/>
      <c r="H2" s="31"/>
      <c r="I2" s="31"/>
      <c r="J2" s="31"/>
      <c r="K2" s="31"/>
    </row>
    <row r="3" spans="1:11" x14ac:dyDescent="0.25">
      <c r="A3" s="12" t="s">
        <v>34</v>
      </c>
      <c r="B3" s="12" t="s">
        <v>35</v>
      </c>
      <c r="C3" s="12" t="s">
        <v>36</v>
      </c>
      <c r="D3" s="13">
        <v>2007</v>
      </c>
      <c r="E3" s="14">
        <f>D3+5</f>
        <v>2012</v>
      </c>
      <c r="F3" s="14">
        <f>E3+5</f>
        <v>2017</v>
      </c>
    </row>
    <row r="4" spans="1:11" x14ac:dyDescent="0.25">
      <c r="A4" s="15" t="s">
        <v>37</v>
      </c>
      <c r="B4" s="16" t="s">
        <v>38</v>
      </c>
      <c r="C4" s="17" t="s">
        <v>39</v>
      </c>
      <c r="D4" s="18">
        <f>100%-SUM(D5:D7)</f>
        <v>0.98823643505090775</v>
      </c>
      <c r="E4" s="19">
        <f>100%-SUM(E5:E7)</f>
        <v>0.98823643505090775</v>
      </c>
      <c r="F4" s="20">
        <f t="shared" ref="F4" si="0">100%-SUM(F5:F7)</f>
        <v>0.98643841557818124</v>
      </c>
      <c r="H4" s="31"/>
      <c r="I4" s="31"/>
    </row>
    <row r="5" spans="1:11" x14ac:dyDescent="0.25">
      <c r="A5" s="15"/>
      <c r="B5" s="16"/>
      <c r="C5" s="17" t="s">
        <v>40</v>
      </c>
      <c r="D5" s="18">
        <v>1.1763564949092236E-2</v>
      </c>
      <c r="E5" s="20">
        <v>1.1763564949092236E-2</v>
      </c>
      <c r="F5" s="21">
        <v>1.3561584421818769E-2</v>
      </c>
      <c r="I5" s="32"/>
    </row>
    <row r="6" spans="1:11" x14ac:dyDescent="0.25">
      <c r="A6" s="15"/>
      <c r="B6" s="16"/>
      <c r="C6" s="17" t="s">
        <v>41</v>
      </c>
      <c r="D6" s="18">
        <v>0</v>
      </c>
      <c r="E6" s="20">
        <v>0</v>
      </c>
      <c r="F6" s="21">
        <f>((($O6-$G6)/40)*5)+E6</f>
        <v>0</v>
      </c>
      <c r="I6" s="32"/>
    </row>
    <row r="7" spans="1:11" x14ac:dyDescent="0.25">
      <c r="A7" s="15"/>
      <c r="B7" s="16"/>
      <c r="C7" s="17" t="s">
        <v>42</v>
      </c>
      <c r="D7" s="18">
        <v>0</v>
      </c>
      <c r="E7" s="20">
        <v>0</v>
      </c>
      <c r="F7" s="21">
        <f>((($O7-$G7)/40)*5)+E7</f>
        <v>0</v>
      </c>
    </row>
    <row r="8" spans="1:11" x14ac:dyDescent="0.25">
      <c r="A8" s="15"/>
      <c r="B8" s="16" t="s">
        <v>43</v>
      </c>
      <c r="C8" s="17" t="s">
        <v>39</v>
      </c>
      <c r="D8" s="18">
        <v>0.98823643505090786</v>
      </c>
      <c r="E8" s="20">
        <v>0.98823643505090786</v>
      </c>
      <c r="F8" s="21">
        <v>0.98643841557818113</v>
      </c>
    </row>
    <row r="9" spans="1:11" x14ac:dyDescent="0.25">
      <c r="A9" s="15"/>
      <c r="B9" s="16"/>
      <c r="C9" s="17" t="s">
        <v>40</v>
      </c>
      <c r="D9" s="18">
        <v>1.1763564949092239E-2</v>
      </c>
      <c r="E9" s="20">
        <v>1.1763564949092239E-2</v>
      </c>
      <c r="F9" s="21">
        <v>1.3561584421818769E-2</v>
      </c>
    </row>
    <row r="10" spans="1:11" x14ac:dyDescent="0.25">
      <c r="A10" s="15"/>
      <c r="B10" s="16" t="s">
        <v>44</v>
      </c>
      <c r="C10" s="17" t="s">
        <v>45</v>
      </c>
      <c r="D10" s="18">
        <f>100%-SUM(D11:D15)</f>
        <v>0.77359454545454542</v>
      </c>
      <c r="E10" s="20">
        <f>100%-SUM(E11:E15)</f>
        <v>0.77359454545454542</v>
      </c>
      <c r="F10" s="21">
        <f t="shared" ref="F10" si="1">100%-SUM(F11:F15)</f>
        <v>0.72709454545454544</v>
      </c>
    </row>
    <row r="11" spans="1:11" x14ac:dyDescent="0.25">
      <c r="A11" s="15"/>
      <c r="B11" s="16"/>
      <c r="C11" s="17" t="s">
        <v>39</v>
      </c>
      <c r="D11" s="18">
        <v>0.18430000000000005</v>
      </c>
      <c r="E11" s="20">
        <v>0.18430000000000005</v>
      </c>
      <c r="F11" s="21">
        <v>0.2208</v>
      </c>
    </row>
    <row r="12" spans="1:11" x14ac:dyDescent="0.25">
      <c r="A12" s="15"/>
      <c r="B12" s="16"/>
      <c r="C12" s="17" t="s">
        <v>40</v>
      </c>
      <c r="D12" s="18">
        <v>2.1000000000000005E-2</v>
      </c>
      <c r="E12" s="20">
        <v>2.1000000000000005E-2</v>
      </c>
      <c r="F12" s="21">
        <v>2.6000000000000009E-2</v>
      </c>
    </row>
    <row r="13" spans="1:11" x14ac:dyDescent="0.25">
      <c r="A13" s="15"/>
      <c r="B13" s="16"/>
      <c r="C13" s="17" t="s">
        <v>46</v>
      </c>
      <c r="D13" s="18">
        <v>2.1000000000000005E-2</v>
      </c>
      <c r="E13" s="20">
        <v>2.1000000000000005E-2</v>
      </c>
      <c r="F13" s="21">
        <v>2.6000000000000009E-2</v>
      </c>
    </row>
    <row r="14" spans="1:11" x14ac:dyDescent="0.25">
      <c r="A14" s="15"/>
      <c r="B14" s="16"/>
      <c r="C14" s="17" t="s">
        <v>41</v>
      </c>
      <c r="D14" s="18">
        <v>1.0545454545454545E-4</v>
      </c>
      <c r="E14" s="20">
        <v>1.0545454545454545E-4</v>
      </c>
      <c r="F14" s="21">
        <f>((($O14-$G14)/40)*5)+E14</f>
        <v>1.0545454545454545E-4</v>
      </c>
    </row>
    <row r="15" spans="1:11" x14ac:dyDescent="0.25">
      <c r="A15" s="15"/>
      <c r="B15" s="16"/>
      <c r="C15" s="17" t="s">
        <v>42</v>
      </c>
      <c r="D15" s="18">
        <v>0</v>
      </c>
      <c r="E15" s="20">
        <v>0</v>
      </c>
      <c r="F15" s="21">
        <f>((($O15-$G15)/40)*5)+E15</f>
        <v>0</v>
      </c>
    </row>
    <row r="16" spans="1:11" x14ac:dyDescent="0.25">
      <c r="A16" s="15"/>
      <c r="B16" s="16" t="s">
        <v>47</v>
      </c>
      <c r="C16" s="17" t="s">
        <v>45</v>
      </c>
      <c r="D16" s="18">
        <v>0.14751731242569505</v>
      </c>
      <c r="E16" s="20">
        <v>0.14751731242569505</v>
      </c>
      <c r="F16" s="21">
        <v>0.10724058700596935</v>
      </c>
    </row>
    <row r="17" spans="1:6" x14ac:dyDescent="0.25">
      <c r="A17" s="15"/>
      <c r="B17" s="16"/>
      <c r="C17" s="17" t="s">
        <v>45</v>
      </c>
      <c r="D17" s="18">
        <f>100%-SUM(D16,D18:D19)</f>
        <v>0.84017871439563452</v>
      </c>
      <c r="E17" s="20">
        <f t="shared" ref="E17:F17" si="2">100%-SUM(E16,E18:E19)</f>
        <v>0.84017871439563452</v>
      </c>
      <c r="F17" s="20">
        <f t="shared" si="2"/>
        <v>0.88591387490060003</v>
      </c>
    </row>
    <row r="18" spans="1:6" x14ac:dyDescent="0.25">
      <c r="A18" s="15"/>
      <c r="B18" s="16"/>
      <c r="C18" s="17" t="s">
        <v>45</v>
      </c>
      <c r="D18" s="18">
        <v>9.9729774538158192E-3</v>
      </c>
      <c r="E18" s="20">
        <v>9.9729774538158192E-3</v>
      </c>
      <c r="F18" s="21">
        <v>4.5145423685760133E-3</v>
      </c>
    </row>
    <row r="19" spans="1:6" x14ac:dyDescent="0.25">
      <c r="A19" s="15"/>
      <c r="B19" s="16"/>
      <c r="C19" s="17" t="s">
        <v>41</v>
      </c>
      <c r="D19" s="18">
        <v>2.3309957248546483E-3</v>
      </c>
      <c r="E19" s="20">
        <v>2.3309957248546483E-3</v>
      </c>
      <c r="F19" s="21">
        <f>((($O19-$G19)/40)*5)+E19</f>
        <v>2.3309957248546483E-3</v>
      </c>
    </row>
    <row r="20" spans="1:6" x14ac:dyDescent="0.25">
      <c r="A20" s="15"/>
      <c r="B20" s="16" t="s">
        <v>48</v>
      </c>
      <c r="C20" s="17" t="s">
        <v>40</v>
      </c>
      <c r="D20" s="18">
        <v>9.815563690100397E-2</v>
      </c>
      <c r="E20" s="20">
        <v>9.815563690100397E-2</v>
      </c>
      <c r="F20" s="21">
        <v>0.11306917195600179</v>
      </c>
    </row>
    <row r="21" spans="1:6" x14ac:dyDescent="0.25">
      <c r="A21" s="15"/>
      <c r="B21" s="16"/>
      <c r="C21" s="17" t="s">
        <v>46</v>
      </c>
      <c r="D21" s="18">
        <v>6.9958945830702765E-2</v>
      </c>
      <c r="E21" s="20">
        <v>6.9958945830702765E-2</v>
      </c>
      <c r="F21" s="21">
        <v>8.6648420369201201E-2</v>
      </c>
    </row>
    <row r="22" spans="1:6" x14ac:dyDescent="0.25">
      <c r="A22" s="15"/>
      <c r="B22" s="16"/>
      <c r="C22" s="17" t="s">
        <v>45</v>
      </c>
      <c r="D22" s="18">
        <v>0.4</v>
      </c>
      <c r="E22" s="20">
        <v>0.4</v>
      </c>
      <c r="F22" s="21">
        <v>0.4</v>
      </c>
    </row>
    <row r="23" spans="1:6" x14ac:dyDescent="0.25">
      <c r="A23" s="15"/>
      <c r="B23" s="16"/>
      <c r="C23" s="17" t="s">
        <v>39</v>
      </c>
      <c r="D23" s="18">
        <f>100%-SUM(D20:D22,D24)</f>
        <v>0.43188541726829321</v>
      </c>
      <c r="E23" s="20">
        <f t="shared" ref="E23:F23" si="3">100%-SUM(E20:E22,E24)</f>
        <v>0.42188541726829321</v>
      </c>
      <c r="F23" s="21">
        <f t="shared" si="3"/>
        <v>0.39028240767479705</v>
      </c>
    </row>
    <row r="24" spans="1:6" x14ac:dyDescent="0.25">
      <c r="A24" s="15"/>
      <c r="B24" s="16"/>
      <c r="C24" s="17" t="s">
        <v>41</v>
      </c>
      <c r="D24" s="18">
        <v>0</v>
      </c>
      <c r="E24" s="20">
        <v>0.01</v>
      </c>
      <c r="F24" s="21">
        <f>((($O24-$G24)/40)*5)+E24</f>
        <v>0.01</v>
      </c>
    </row>
    <row r="25" spans="1:6" x14ac:dyDescent="0.25">
      <c r="A25" s="15"/>
      <c r="B25" s="16" t="s">
        <v>49</v>
      </c>
      <c r="C25" s="17" t="s">
        <v>40</v>
      </c>
      <c r="D25" s="18">
        <v>2.5092390985443861E-2</v>
      </c>
      <c r="E25" s="20">
        <v>2.5092390985443861E-2</v>
      </c>
      <c r="F25" s="21">
        <v>2.781884043797505E-2</v>
      </c>
    </row>
    <row r="26" spans="1:6" x14ac:dyDescent="0.25">
      <c r="A26" s="15"/>
      <c r="B26" s="16"/>
      <c r="C26" s="17" t="s">
        <v>46</v>
      </c>
      <c r="D26" s="18">
        <v>1.7064673689810701E-2</v>
      </c>
      <c r="E26" s="20">
        <v>1.7064673689810701E-2</v>
      </c>
      <c r="F26" s="21">
        <v>1.647318830658253E-2</v>
      </c>
    </row>
    <row r="27" spans="1:6" x14ac:dyDescent="0.25">
      <c r="A27" s="15"/>
      <c r="B27" s="16"/>
      <c r="C27" s="17" t="s">
        <v>39</v>
      </c>
      <c r="D27" s="18">
        <f>100%-SUM(D25:D26,D28)</f>
        <v>0.9578429353247454</v>
      </c>
      <c r="E27" s="20">
        <f t="shared" ref="E27:F27" si="4">100%-SUM(E25:E26,E28)</f>
        <v>0.9578429353247454</v>
      </c>
      <c r="F27" s="21">
        <f t="shared" si="4"/>
        <v>0.95570797125544238</v>
      </c>
    </row>
    <row r="28" spans="1:6" x14ac:dyDescent="0.25">
      <c r="A28" s="15"/>
      <c r="B28" s="16"/>
      <c r="C28" s="17" t="s">
        <v>41</v>
      </c>
      <c r="D28" s="18">
        <v>0</v>
      </c>
      <c r="E28" s="20">
        <v>0</v>
      </c>
      <c r="F28" s="21">
        <f>((($O28-$G28)/40)*5)+E28</f>
        <v>0</v>
      </c>
    </row>
    <row r="29" spans="1:6" x14ac:dyDescent="0.25">
      <c r="A29" s="15" t="s">
        <v>50</v>
      </c>
      <c r="B29" s="16"/>
      <c r="C29" s="17" t="s">
        <v>39</v>
      </c>
      <c r="D29" s="18">
        <v>0.496</v>
      </c>
      <c r="E29" s="20">
        <v>0.49266666666666675</v>
      </c>
      <c r="F29" s="20">
        <v>0.48899999999999999</v>
      </c>
    </row>
    <row r="30" spans="1:6" x14ac:dyDescent="0.25">
      <c r="A30" s="15"/>
      <c r="B30" s="16"/>
      <c r="C30" s="17" t="s">
        <v>41</v>
      </c>
      <c r="D30" s="18">
        <v>0.504</v>
      </c>
      <c r="E30" s="20">
        <v>0.50733333333333352</v>
      </c>
      <c r="F30" s="20">
        <v>0.51100000000000001</v>
      </c>
    </row>
    <row r="31" spans="1:6" x14ac:dyDescent="0.25">
      <c r="A31" s="15" t="s">
        <v>51</v>
      </c>
      <c r="B31" s="16"/>
      <c r="C31" s="17" t="s">
        <v>51</v>
      </c>
      <c r="D31" s="18"/>
      <c r="E31" s="20"/>
      <c r="F31" s="20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 s="2">
        <f>100%-B6</f>
        <v>0.9</v>
      </c>
      <c r="C4" s="2">
        <f>$B4</f>
        <v>0.9</v>
      </c>
      <c r="D4" s="2">
        <f t="shared" ref="D4:AJ6" si="0">$B4</f>
        <v>0.9</v>
      </c>
      <c r="E4" s="2">
        <f t="shared" si="0"/>
        <v>0.9</v>
      </c>
      <c r="F4" s="2">
        <f t="shared" si="0"/>
        <v>0.9</v>
      </c>
      <c r="G4" s="2">
        <f t="shared" si="0"/>
        <v>0.9</v>
      </c>
      <c r="H4" s="2">
        <f t="shared" si="0"/>
        <v>0.9</v>
      </c>
      <c r="I4" s="2">
        <f t="shared" si="0"/>
        <v>0.9</v>
      </c>
      <c r="J4" s="2">
        <f t="shared" si="0"/>
        <v>0.9</v>
      </c>
      <c r="K4" s="2">
        <f t="shared" si="0"/>
        <v>0.9</v>
      </c>
      <c r="L4" s="2">
        <f t="shared" si="0"/>
        <v>0.9</v>
      </c>
      <c r="M4" s="2">
        <f t="shared" si="0"/>
        <v>0.9</v>
      </c>
      <c r="N4" s="2">
        <f t="shared" si="0"/>
        <v>0.9</v>
      </c>
      <c r="O4" s="2">
        <f t="shared" si="0"/>
        <v>0.9</v>
      </c>
      <c r="P4" s="2">
        <f t="shared" si="0"/>
        <v>0.9</v>
      </c>
      <c r="Q4" s="2">
        <f t="shared" si="0"/>
        <v>0.9</v>
      </c>
      <c r="R4" s="2">
        <f t="shared" si="0"/>
        <v>0.9</v>
      </c>
      <c r="S4" s="2">
        <f t="shared" si="0"/>
        <v>0.9</v>
      </c>
      <c r="T4" s="2">
        <f t="shared" si="0"/>
        <v>0.9</v>
      </c>
      <c r="U4" s="2">
        <f t="shared" si="0"/>
        <v>0.9</v>
      </c>
      <c r="V4" s="2">
        <f t="shared" si="0"/>
        <v>0.9</v>
      </c>
      <c r="W4" s="2">
        <f t="shared" si="0"/>
        <v>0.9</v>
      </c>
      <c r="X4" s="2">
        <f t="shared" si="0"/>
        <v>0.9</v>
      </c>
      <c r="Y4" s="2">
        <f t="shared" si="0"/>
        <v>0.9</v>
      </c>
      <c r="Z4" s="2">
        <f t="shared" si="0"/>
        <v>0.9</v>
      </c>
      <c r="AA4" s="2">
        <f t="shared" si="0"/>
        <v>0.9</v>
      </c>
      <c r="AB4" s="2">
        <f t="shared" si="0"/>
        <v>0.9</v>
      </c>
      <c r="AC4" s="2">
        <f t="shared" si="0"/>
        <v>0.9</v>
      </c>
      <c r="AD4" s="2">
        <f t="shared" si="0"/>
        <v>0.9</v>
      </c>
      <c r="AE4" s="2">
        <f t="shared" si="0"/>
        <v>0.9</v>
      </c>
      <c r="AF4" s="2">
        <f t="shared" si="0"/>
        <v>0.9</v>
      </c>
      <c r="AG4" s="2">
        <f t="shared" si="0"/>
        <v>0.9</v>
      </c>
      <c r="AH4" s="2">
        <f t="shared" si="0"/>
        <v>0.9</v>
      </c>
      <c r="AI4" s="2">
        <f t="shared" si="0"/>
        <v>0.9</v>
      </c>
      <c r="AJ4" s="2">
        <f t="shared" si="0"/>
        <v>0.9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 s="2">
        <f>'Biofuel Blending Req'!A2</f>
        <v>0.1</v>
      </c>
      <c r="C6" s="2">
        <f t="shared" ref="C6:R6" si="1">$B6</f>
        <v>0.1</v>
      </c>
      <c r="D6" s="2">
        <f t="shared" si="0"/>
        <v>0.1</v>
      </c>
      <c r="E6" s="2">
        <f t="shared" si="0"/>
        <v>0.1</v>
      </c>
      <c r="F6" s="2">
        <f t="shared" si="0"/>
        <v>0.1</v>
      </c>
      <c r="G6" s="2">
        <f t="shared" si="0"/>
        <v>0.1</v>
      </c>
      <c r="H6" s="2">
        <f t="shared" si="0"/>
        <v>0.1</v>
      </c>
      <c r="I6" s="2">
        <f t="shared" si="0"/>
        <v>0.1</v>
      </c>
      <c r="J6" s="2">
        <f t="shared" si="0"/>
        <v>0.1</v>
      </c>
      <c r="K6" s="2">
        <f t="shared" si="0"/>
        <v>0.1</v>
      </c>
      <c r="L6" s="2">
        <f t="shared" si="0"/>
        <v>0.1</v>
      </c>
      <c r="M6" s="2">
        <f t="shared" si="0"/>
        <v>0.1</v>
      </c>
      <c r="N6" s="2">
        <f t="shared" si="0"/>
        <v>0.1</v>
      </c>
      <c r="O6" s="2">
        <f t="shared" si="0"/>
        <v>0.1</v>
      </c>
      <c r="P6" s="2">
        <f t="shared" si="0"/>
        <v>0.1</v>
      </c>
      <c r="Q6" s="2">
        <f t="shared" si="0"/>
        <v>0.1</v>
      </c>
      <c r="R6" s="2">
        <f t="shared" si="0"/>
        <v>0.1</v>
      </c>
      <c r="S6" s="2">
        <f t="shared" si="0"/>
        <v>0.1</v>
      </c>
      <c r="T6" s="2">
        <f t="shared" si="0"/>
        <v>0.1</v>
      </c>
      <c r="U6" s="2">
        <f t="shared" si="0"/>
        <v>0.1</v>
      </c>
      <c r="V6" s="2">
        <f t="shared" si="0"/>
        <v>0.1</v>
      </c>
      <c r="W6" s="2">
        <f t="shared" si="0"/>
        <v>0.1</v>
      </c>
      <c r="X6" s="2">
        <f t="shared" si="0"/>
        <v>0.1</v>
      </c>
      <c r="Y6" s="2">
        <f t="shared" si="0"/>
        <v>0.1</v>
      </c>
      <c r="Z6" s="2">
        <f t="shared" si="0"/>
        <v>0.1</v>
      </c>
      <c r="AA6" s="2">
        <f t="shared" si="0"/>
        <v>0.1</v>
      </c>
      <c r="AB6" s="2">
        <f t="shared" si="0"/>
        <v>0.1</v>
      </c>
      <c r="AC6" s="2">
        <f t="shared" si="0"/>
        <v>0.1</v>
      </c>
      <c r="AD6" s="2">
        <f t="shared" si="0"/>
        <v>0.1</v>
      </c>
      <c r="AE6" s="2">
        <f t="shared" si="0"/>
        <v>0.1</v>
      </c>
      <c r="AF6" s="2">
        <f t="shared" si="0"/>
        <v>0.1</v>
      </c>
      <c r="AG6" s="2">
        <f t="shared" si="0"/>
        <v>0.1</v>
      </c>
      <c r="AH6" s="2">
        <f t="shared" si="0"/>
        <v>0.1</v>
      </c>
      <c r="AI6" s="2">
        <f t="shared" si="0"/>
        <v>0.1</v>
      </c>
      <c r="AJ6" s="2">
        <f t="shared" si="0"/>
        <v>0.1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1</v>
      </c>
      <c r="C5">
        <f>$B5</f>
        <v>1</v>
      </c>
      <c r="D5">
        <f t="shared" ref="D5:AJ5" si="0">$B5</f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</row>
    <row r="5" spans="1:36" x14ac:dyDescent="0.25">
      <c r="A5" t="s">
        <v>6</v>
      </c>
      <c r="B5">
        <f>(1-$B2)</f>
        <v>0.44999999999999996</v>
      </c>
      <c r="C5">
        <f t="shared" ref="C5:AJ5" si="0">(1-$B2)</f>
        <v>0.44999999999999996</v>
      </c>
      <c r="D5">
        <f t="shared" si="0"/>
        <v>0.44999999999999996</v>
      </c>
      <c r="E5">
        <f t="shared" si="0"/>
        <v>0.44999999999999996</v>
      </c>
      <c r="F5">
        <f t="shared" si="0"/>
        <v>0.44999999999999996</v>
      </c>
      <c r="G5">
        <f t="shared" si="0"/>
        <v>0.44999999999999996</v>
      </c>
      <c r="H5">
        <f t="shared" si="0"/>
        <v>0.44999999999999996</v>
      </c>
      <c r="I5">
        <f t="shared" si="0"/>
        <v>0.44999999999999996</v>
      </c>
      <c r="J5">
        <f t="shared" si="0"/>
        <v>0.44999999999999996</v>
      </c>
      <c r="K5">
        <f t="shared" si="0"/>
        <v>0.44999999999999996</v>
      </c>
      <c r="L5">
        <f t="shared" si="0"/>
        <v>0.44999999999999996</v>
      </c>
      <c r="M5">
        <f t="shared" si="0"/>
        <v>0.44999999999999996</v>
      </c>
      <c r="N5">
        <f t="shared" si="0"/>
        <v>0.44999999999999996</v>
      </c>
      <c r="O5">
        <f t="shared" si="0"/>
        <v>0.44999999999999996</v>
      </c>
      <c r="P5">
        <f t="shared" si="0"/>
        <v>0.44999999999999996</v>
      </c>
      <c r="Q5">
        <f t="shared" si="0"/>
        <v>0.44999999999999996</v>
      </c>
      <c r="R5">
        <f t="shared" si="0"/>
        <v>0.44999999999999996</v>
      </c>
      <c r="S5">
        <f t="shared" si="0"/>
        <v>0.44999999999999996</v>
      </c>
      <c r="T5">
        <f t="shared" si="0"/>
        <v>0.44999999999999996</v>
      </c>
      <c r="U5">
        <f t="shared" si="0"/>
        <v>0.44999999999999996</v>
      </c>
      <c r="V5">
        <f t="shared" si="0"/>
        <v>0.44999999999999996</v>
      </c>
      <c r="W5">
        <f t="shared" si="0"/>
        <v>0.44999999999999996</v>
      </c>
      <c r="X5">
        <f t="shared" si="0"/>
        <v>0.44999999999999996</v>
      </c>
      <c r="Y5">
        <f t="shared" si="0"/>
        <v>0.44999999999999996</v>
      </c>
      <c r="Z5">
        <f t="shared" si="0"/>
        <v>0.44999999999999996</v>
      </c>
      <c r="AA5">
        <f t="shared" si="0"/>
        <v>0.44999999999999996</v>
      </c>
      <c r="AB5">
        <f t="shared" si="0"/>
        <v>0.44999999999999996</v>
      </c>
      <c r="AC5">
        <f t="shared" si="0"/>
        <v>0.44999999999999996</v>
      </c>
      <c r="AD5">
        <f t="shared" si="0"/>
        <v>0.44999999999999996</v>
      </c>
      <c r="AE5">
        <f t="shared" si="0"/>
        <v>0.44999999999999996</v>
      </c>
      <c r="AF5">
        <f t="shared" si="0"/>
        <v>0.44999999999999996</v>
      </c>
      <c r="AG5">
        <f t="shared" si="0"/>
        <v>0.44999999999999996</v>
      </c>
      <c r="AH5">
        <f t="shared" si="0"/>
        <v>0.44999999999999996</v>
      </c>
      <c r="AI5">
        <f t="shared" si="0"/>
        <v>0.44999999999999996</v>
      </c>
      <c r="AJ5">
        <f t="shared" si="0"/>
        <v>0.44999999999999996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9" sqref="B9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 s="2">
        <f>100%-B6</f>
        <v>0.9</v>
      </c>
      <c r="C4" s="2">
        <f>$B4</f>
        <v>0.9</v>
      </c>
      <c r="D4" s="2">
        <f t="shared" ref="D4:AJ4" si="0">$B4</f>
        <v>0.9</v>
      </c>
      <c r="E4" s="2">
        <f t="shared" si="0"/>
        <v>0.9</v>
      </c>
      <c r="F4" s="2">
        <f t="shared" si="0"/>
        <v>0.9</v>
      </c>
      <c r="G4" s="2">
        <f t="shared" si="0"/>
        <v>0.9</v>
      </c>
      <c r="H4" s="2">
        <f t="shared" si="0"/>
        <v>0.9</v>
      </c>
      <c r="I4" s="2">
        <f t="shared" si="0"/>
        <v>0.9</v>
      </c>
      <c r="J4" s="2">
        <f t="shared" si="0"/>
        <v>0.9</v>
      </c>
      <c r="K4" s="2">
        <f t="shared" si="0"/>
        <v>0.9</v>
      </c>
      <c r="L4" s="2">
        <f t="shared" si="0"/>
        <v>0.9</v>
      </c>
      <c r="M4" s="2">
        <f t="shared" si="0"/>
        <v>0.9</v>
      </c>
      <c r="N4" s="2">
        <f t="shared" si="0"/>
        <v>0.9</v>
      </c>
      <c r="O4" s="2">
        <f t="shared" si="0"/>
        <v>0.9</v>
      </c>
      <c r="P4" s="2">
        <f t="shared" si="0"/>
        <v>0.9</v>
      </c>
      <c r="Q4" s="2">
        <f t="shared" si="0"/>
        <v>0.9</v>
      </c>
      <c r="R4" s="2">
        <f t="shared" si="0"/>
        <v>0.9</v>
      </c>
      <c r="S4" s="2">
        <f t="shared" si="0"/>
        <v>0.9</v>
      </c>
      <c r="T4" s="2">
        <f t="shared" si="0"/>
        <v>0.9</v>
      </c>
      <c r="U4" s="2">
        <f t="shared" si="0"/>
        <v>0.9</v>
      </c>
      <c r="V4" s="2">
        <f t="shared" si="0"/>
        <v>0.9</v>
      </c>
      <c r="W4" s="2">
        <f t="shared" si="0"/>
        <v>0.9</v>
      </c>
      <c r="X4" s="2">
        <f t="shared" si="0"/>
        <v>0.9</v>
      </c>
      <c r="Y4" s="2">
        <f t="shared" si="0"/>
        <v>0.9</v>
      </c>
      <c r="Z4" s="2">
        <f t="shared" si="0"/>
        <v>0.9</v>
      </c>
      <c r="AA4" s="2">
        <f t="shared" si="0"/>
        <v>0.9</v>
      </c>
      <c r="AB4" s="2">
        <f t="shared" si="0"/>
        <v>0.9</v>
      </c>
      <c r="AC4" s="2">
        <f t="shared" si="0"/>
        <v>0.9</v>
      </c>
      <c r="AD4" s="2">
        <f t="shared" si="0"/>
        <v>0.9</v>
      </c>
      <c r="AE4" s="2">
        <f t="shared" si="0"/>
        <v>0.9</v>
      </c>
      <c r="AF4" s="2">
        <f t="shared" si="0"/>
        <v>0.9</v>
      </c>
      <c r="AG4" s="2">
        <f t="shared" si="0"/>
        <v>0.9</v>
      </c>
      <c r="AH4" s="2">
        <f t="shared" si="0"/>
        <v>0.9</v>
      </c>
      <c r="AI4" s="2">
        <f t="shared" si="0"/>
        <v>0.9</v>
      </c>
      <c r="AJ4" s="2">
        <f t="shared" si="0"/>
        <v>0.9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 s="2">
        <f>'Biofuel Blending Req'!A2</f>
        <v>0.1</v>
      </c>
      <c r="C6" s="2">
        <f>$B6</f>
        <v>0.1</v>
      </c>
      <c r="D6" s="2">
        <f t="shared" ref="D6:AJ6" si="1">$B6</f>
        <v>0.1</v>
      </c>
      <c r="E6" s="2">
        <f t="shared" si="1"/>
        <v>0.1</v>
      </c>
      <c r="F6" s="2">
        <f t="shared" si="1"/>
        <v>0.1</v>
      </c>
      <c r="G6" s="2">
        <f t="shared" si="1"/>
        <v>0.1</v>
      </c>
      <c r="H6" s="2">
        <f t="shared" si="1"/>
        <v>0.1</v>
      </c>
      <c r="I6" s="2">
        <f t="shared" si="1"/>
        <v>0.1</v>
      </c>
      <c r="J6" s="2">
        <f t="shared" si="1"/>
        <v>0.1</v>
      </c>
      <c r="K6" s="2">
        <f t="shared" si="1"/>
        <v>0.1</v>
      </c>
      <c r="L6" s="2">
        <f t="shared" si="1"/>
        <v>0.1</v>
      </c>
      <c r="M6" s="2">
        <f t="shared" si="1"/>
        <v>0.1</v>
      </c>
      <c r="N6" s="2">
        <f t="shared" si="1"/>
        <v>0.1</v>
      </c>
      <c r="O6" s="2">
        <f t="shared" si="1"/>
        <v>0.1</v>
      </c>
      <c r="P6" s="2">
        <f t="shared" si="1"/>
        <v>0.1</v>
      </c>
      <c r="Q6" s="2">
        <f t="shared" si="1"/>
        <v>0.1</v>
      </c>
      <c r="R6" s="2">
        <f t="shared" si="1"/>
        <v>0.1</v>
      </c>
      <c r="S6" s="2">
        <f t="shared" si="1"/>
        <v>0.1</v>
      </c>
      <c r="T6" s="2">
        <f t="shared" si="1"/>
        <v>0.1</v>
      </c>
      <c r="U6" s="2">
        <f t="shared" si="1"/>
        <v>0.1</v>
      </c>
      <c r="V6" s="2">
        <f t="shared" si="1"/>
        <v>0.1</v>
      </c>
      <c r="W6" s="2">
        <f t="shared" si="1"/>
        <v>0.1</v>
      </c>
      <c r="X6" s="2">
        <f t="shared" si="1"/>
        <v>0.1</v>
      </c>
      <c r="Y6" s="2">
        <f t="shared" si="1"/>
        <v>0.1</v>
      </c>
      <c r="Z6" s="2">
        <f t="shared" si="1"/>
        <v>0.1</v>
      </c>
      <c r="AA6" s="2">
        <f t="shared" si="1"/>
        <v>0.1</v>
      </c>
      <c r="AB6" s="2">
        <f t="shared" si="1"/>
        <v>0.1</v>
      </c>
      <c r="AC6" s="2">
        <f t="shared" si="1"/>
        <v>0.1</v>
      </c>
      <c r="AD6" s="2">
        <f t="shared" si="1"/>
        <v>0.1</v>
      </c>
      <c r="AE6" s="2">
        <f t="shared" si="1"/>
        <v>0.1</v>
      </c>
      <c r="AF6" s="2">
        <f t="shared" si="1"/>
        <v>0.1</v>
      </c>
      <c r="AG6" s="2">
        <f t="shared" si="1"/>
        <v>0.1</v>
      </c>
      <c r="AH6" s="2">
        <f t="shared" si="1"/>
        <v>0.1</v>
      </c>
      <c r="AI6" s="2">
        <f t="shared" si="1"/>
        <v>0.1</v>
      </c>
      <c r="AJ6" s="2">
        <f t="shared" si="1"/>
        <v>0.1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7" sqref="B7:AJ7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C5" sqref="C5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</row>
    <row r="5" spans="1:36" x14ac:dyDescent="0.25">
      <c r="A5" t="s">
        <v>6</v>
      </c>
      <c r="B5">
        <f>(1-$B2)</f>
        <v>0.44999999999999996</v>
      </c>
      <c r="C5">
        <f t="shared" ref="C5:AJ5" si="0">(1-$B2)</f>
        <v>0.44999999999999996</v>
      </c>
      <c r="D5">
        <f t="shared" si="0"/>
        <v>0.44999999999999996</v>
      </c>
      <c r="E5">
        <f t="shared" si="0"/>
        <v>0.44999999999999996</v>
      </c>
      <c r="F5">
        <f t="shared" si="0"/>
        <v>0.44999999999999996</v>
      </c>
      <c r="G5">
        <f t="shared" si="0"/>
        <v>0.44999999999999996</v>
      </c>
      <c r="H5">
        <f t="shared" si="0"/>
        <v>0.44999999999999996</v>
      </c>
      <c r="I5">
        <f t="shared" si="0"/>
        <v>0.44999999999999996</v>
      </c>
      <c r="J5">
        <f t="shared" si="0"/>
        <v>0.44999999999999996</v>
      </c>
      <c r="K5">
        <f t="shared" si="0"/>
        <v>0.44999999999999996</v>
      </c>
      <c r="L5">
        <f t="shared" si="0"/>
        <v>0.44999999999999996</v>
      </c>
      <c r="M5">
        <f t="shared" si="0"/>
        <v>0.44999999999999996</v>
      </c>
      <c r="N5">
        <f t="shared" si="0"/>
        <v>0.44999999999999996</v>
      </c>
      <c r="O5">
        <f t="shared" si="0"/>
        <v>0.44999999999999996</v>
      </c>
      <c r="P5">
        <f t="shared" si="0"/>
        <v>0.44999999999999996</v>
      </c>
      <c r="Q5">
        <f t="shared" si="0"/>
        <v>0.44999999999999996</v>
      </c>
      <c r="R5">
        <f t="shared" si="0"/>
        <v>0.44999999999999996</v>
      </c>
      <c r="S5">
        <f t="shared" si="0"/>
        <v>0.44999999999999996</v>
      </c>
      <c r="T5">
        <f t="shared" si="0"/>
        <v>0.44999999999999996</v>
      </c>
      <c r="U5">
        <f t="shared" si="0"/>
        <v>0.44999999999999996</v>
      </c>
      <c r="V5">
        <f t="shared" si="0"/>
        <v>0.44999999999999996</v>
      </c>
      <c r="W5">
        <f t="shared" si="0"/>
        <v>0.44999999999999996</v>
      </c>
      <c r="X5">
        <f t="shared" si="0"/>
        <v>0.44999999999999996</v>
      </c>
      <c r="Y5">
        <f t="shared" si="0"/>
        <v>0.44999999999999996</v>
      </c>
      <c r="Z5">
        <f t="shared" si="0"/>
        <v>0.44999999999999996</v>
      </c>
      <c r="AA5">
        <f t="shared" si="0"/>
        <v>0.44999999999999996</v>
      </c>
      <c r="AB5">
        <f t="shared" si="0"/>
        <v>0.44999999999999996</v>
      </c>
      <c r="AC5">
        <f t="shared" si="0"/>
        <v>0.44999999999999996</v>
      </c>
      <c r="AD5">
        <f t="shared" si="0"/>
        <v>0.44999999999999996</v>
      </c>
      <c r="AE5">
        <f t="shared" si="0"/>
        <v>0.44999999999999996</v>
      </c>
      <c r="AF5">
        <f t="shared" si="0"/>
        <v>0.44999999999999996</v>
      </c>
      <c r="AG5">
        <f t="shared" si="0"/>
        <v>0.44999999999999996</v>
      </c>
      <c r="AH5">
        <f t="shared" si="0"/>
        <v>0.44999999999999996</v>
      </c>
      <c r="AI5">
        <f t="shared" si="0"/>
        <v>0.44999999999999996</v>
      </c>
      <c r="AJ5">
        <f t="shared" si="0"/>
        <v>0.44999999999999996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sheetData>
    <row r="1" spans="1:6" x14ac:dyDescent="0.25">
      <c r="A1" s="7" t="s">
        <v>64</v>
      </c>
      <c r="B1" s="16"/>
      <c r="C1" s="17"/>
      <c r="D1" s="22"/>
      <c r="E1" s="22"/>
      <c r="F1" s="22"/>
    </row>
    <row r="2" spans="1:6" x14ac:dyDescent="0.25">
      <c r="A2" s="7" t="s">
        <v>60</v>
      </c>
      <c r="B2" s="8"/>
      <c r="C2" s="9"/>
      <c r="D2" s="8"/>
      <c r="E2" s="8"/>
      <c r="F2" s="8"/>
    </row>
    <row r="3" spans="1:6" x14ac:dyDescent="0.25">
      <c r="A3" s="8"/>
      <c r="B3" s="8"/>
      <c r="C3" s="8"/>
      <c r="D3" s="8"/>
      <c r="E3" s="8"/>
      <c r="F3" s="8"/>
    </row>
    <row r="4" spans="1:6" x14ac:dyDescent="0.25">
      <c r="A4" s="12" t="s">
        <v>34</v>
      </c>
      <c r="B4" s="12" t="s">
        <v>61</v>
      </c>
      <c r="C4" s="12" t="s">
        <v>36</v>
      </c>
      <c r="D4" s="13">
        <v>2007</v>
      </c>
      <c r="E4" s="14">
        <f t="shared" ref="E4:F4" si="0">D4+5</f>
        <v>2012</v>
      </c>
      <c r="F4" s="14">
        <f t="shared" si="0"/>
        <v>2017</v>
      </c>
    </row>
    <row r="5" spans="1:6" x14ac:dyDescent="0.25">
      <c r="A5" s="15" t="s">
        <v>37</v>
      </c>
      <c r="B5" s="16" t="s">
        <v>62</v>
      </c>
      <c r="C5" s="17" t="s">
        <v>39</v>
      </c>
      <c r="D5" s="18">
        <f>E5</f>
        <v>0.91127970346733433</v>
      </c>
      <c r="E5" s="33">
        <v>0.91127970346733433</v>
      </c>
      <c r="F5" s="20">
        <v>0.90269186616874042</v>
      </c>
    </row>
    <row r="6" spans="1:6" x14ac:dyDescent="0.25">
      <c r="A6" s="15"/>
      <c r="B6" s="16" t="s">
        <v>63</v>
      </c>
      <c r="C6" s="17" t="s">
        <v>39</v>
      </c>
      <c r="D6" s="18">
        <f>E6</f>
        <v>8.8720296532665791E-2</v>
      </c>
      <c r="E6" s="34">
        <v>8.8720296532665791E-2</v>
      </c>
      <c r="F6" s="21">
        <v>9.7308133831259525E-2</v>
      </c>
    </row>
    <row r="7" spans="1:6" x14ac:dyDescent="0.25">
      <c r="A7" s="15" t="s">
        <v>50</v>
      </c>
      <c r="B7" s="16"/>
      <c r="C7" s="17" t="s">
        <v>39</v>
      </c>
      <c r="D7" s="18">
        <f>100%-D8</f>
        <v>0.34399999999999997</v>
      </c>
      <c r="E7" s="34">
        <f t="shared" ref="E7:F7" si="1">100%-E8</f>
        <v>0.34399999999999997</v>
      </c>
      <c r="F7" s="35">
        <f t="shared" si="1"/>
        <v>0.33066666666666644</v>
      </c>
    </row>
    <row r="8" spans="1:6" x14ac:dyDescent="0.25">
      <c r="A8" s="15"/>
      <c r="B8" s="16"/>
      <c r="C8" s="17" t="s">
        <v>41</v>
      </c>
      <c r="D8" s="18">
        <f>E8</f>
        <v>0.65600000000000003</v>
      </c>
      <c r="E8" s="34">
        <v>0.65600000000000003</v>
      </c>
      <c r="F8" s="21">
        <v>0.66933333333333356</v>
      </c>
    </row>
    <row r="9" spans="1:6" x14ac:dyDescent="0.25">
      <c r="A9" s="23" t="s">
        <v>51</v>
      </c>
      <c r="B9" s="24"/>
      <c r="C9" s="25" t="s">
        <v>51</v>
      </c>
      <c r="D9" s="36">
        <v>0</v>
      </c>
      <c r="E9" s="37">
        <v>0</v>
      </c>
      <c r="F9" s="3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 s="27">
        <f>'Psgr Mode Share by Tech'!F30</f>
        <v>0.51100000000000001</v>
      </c>
      <c r="C2" s="27">
        <f>$B2</f>
        <v>0.51100000000000001</v>
      </c>
      <c r="D2" s="27">
        <f t="shared" ref="D2:AJ2" si="0">$B2</f>
        <v>0.51100000000000001</v>
      </c>
      <c r="E2" s="27">
        <f t="shared" si="0"/>
        <v>0.51100000000000001</v>
      </c>
      <c r="F2" s="27">
        <f t="shared" si="0"/>
        <v>0.51100000000000001</v>
      </c>
      <c r="G2" s="27">
        <f t="shared" si="0"/>
        <v>0.51100000000000001</v>
      </c>
      <c r="H2" s="27">
        <f t="shared" si="0"/>
        <v>0.51100000000000001</v>
      </c>
      <c r="I2" s="27">
        <f t="shared" si="0"/>
        <v>0.51100000000000001</v>
      </c>
      <c r="J2" s="27">
        <f t="shared" si="0"/>
        <v>0.51100000000000001</v>
      </c>
      <c r="K2" s="27">
        <f t="shared" si="0"/>
        <v>0.51100000000000001</v>
      </c>
      <c r="L2" s="27">
        <f t="shared" si="0"/>
        <v>0.51100000000000001</v>
      </c>
      <c r="M2" s="27">
        <f t="shared" si="0"/>
        <v>0.51100000000000001</v>
      </c>
      <c r="N2" s="27">
        <f t="shared" si="0"/>
        <v>0.51100000000000001</v>
      </c>
      <c r="O2" s="27">
        <f t="shared" si="0"/>
        <v>0.51100000000000001</v>
      </c>
      <c r="P2" s="27">
        <f t="shared" si="0"/>
        <v>0.51100000000000001</v>
      </c>
      <c r="Q2" s="27">
        <f t="shared" si="0"/>
        <v>0.51100000000000001</v>
      </c>
      <c r="R2" s="27">
        <f t="shared" si="0"/>
        <v>0.51100000000000001</v>
      </c>
      <c r="S2" s="27">
        <f t="shared" si="0"/>
        <v>0.51100000000000001</v>
      </c>
      <c r="T2" s="27">
        <f t="shared" si="0"/>
        <v>0.51100000000000001</v>
      </c>
      <c r="U2" s="27">
        <f t="shared" si="0"/>
        <v>0.51100000000000001</v>
      </c>
      <c r="V2" s="27">
        <f t="shared" si="0"/>
        <v>0.51100000000000001</v>
      </c>
      <c r="W2" s="27">
        <f t="shared" si="0"/>
        <v>0.51100000000000001</v>
      </c>
      <c r="X2" s="27">
        <f t="shared" si="0"/>
        <v>0.51100000000000001</v>
      </c>
      <c r="Y2" s="27">
        <f t="shared" si="0"/>
        <v>0.51100000000000001</v>
      </c>
      <c r="Z2" s="27">
        <f t="shared" si="0"/>
        <v>0.51100000000000001</v>
      </c>
      <c r="AA2" s="27">
        <f t="shared" si="0"/>
        <v>0.51100000000000001</v>
      </c>
      <c r="AB2" s="27">
        <f t="shared" si="0"/>
        <v>0.51100000000000001</v>
      </c>
      <c r="AC2" s="27">
        <f t="shared" si="0"/>
        <v>0.51100000000000001</v>
      </c>
      <c r="AD2" s="27">
        <f t="shared" si="0"/>
        <v>0.51100000000000001</v>
      </c>
      <c r="AE2" s="27">
        <f t="shared" si="0"/>
        <v>0.51100000000000001</v>
      </c>
      <c r="AF2" s="27">
        <f t="shared" si="0"/>
        <v>0.51100000000000001</v>
      </c>
      <c r="AG2" s="27">
        <f t="shared" si="0"/>
        <v>0.51100000000000001</v>
      </c>
      <c r="AH2" s="27">
        <f t="shared" si="0"/>
        <v>0.51100000000000001</v>
      </c>
      <c r="AI2" s="27">
        <f t="shared" si="0"/>
        <v>0.51100000000000001</v>
      </c>
      <c r="AJ2" s="27">
        <f t="shared" si="0"/>
        <v>0.51100000000000001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 s="27">
        <f>'Psgr Mode Share by Tech'!F29</f>
        <v>0.48899999999999999</v>
      </c>
      <c r="C5" s="27">
        <f>$B5</f>
        <v>0.48899999999999999</v>
      </c>
      <c r="D5" s="27">
        <f t="shared" ref="D5:AJ5" si="1">$B5</f>
        <v>0.48899999999999999</v>
      </c>
      <c r="E5" s="27">
        <f t="shared" si="1"/>
        <v>0.48899999999999999</v>
      </c>
      <c r="F5" s="27">
        <f t="shared" si="1"/>
        <v>0.48899999999999999</v>
      </c>
      <c r="G5" s="27">
        <f t="shared" si="1"/>
        <v>0.48899999999999999</v>
      </c>
      <c r="H5" s="27">
        <f t="shared" si="1"/>
        <v>0.48899999999999999</v>
      </c>
      <c r="I5" s="27">
        <f t="shared" si="1"/>
        <v>0.48899999999999999</v>
      </c>
      <c r="J5" s="27">
        <f t="shared" si="1"/>
        <v>0.48899999999999999</v>
      </c>
      <c r="K5" s="27">
        <f t="shared" si="1"/>
        <v>0.48899999999999999</v>
      </c>
      <c r="L5" s="27">
        <f t="shared" si="1"/>
        <v>0.48899999999999999</v>
      </c>
      <c r="M5" s="27">
        <f t="shared" si="1"/>
        <v>0.48899999999999999</v>
      </c>
      <c r="N5" s="27">
        <f t="shared" si="1"/>
        <v>0.48899999999999999</v>
      </c>
      <c r="O5" s="27">
        <f t="shared" si="1"/>
        <v>0.48899999999999999</v>
      </c>
      <c r="P5" s="27">
        <f t="shared" si="1"/>
        <v>0.48899999999999999</v>
      </c>
      <c r="Q5" s="27">
        <f t="shared" si="1"/>
        <v>0.48899999999999999</v>
      </c>
      <c r="R5" s="27">
        <f t="shared" si="1"/>
        <v>0.48899999999999999</v>
      </c>
      <c r="S5" s="27">
        <f t="shared" si="1"/>
        <v>0.48899999999999999</v>
      </c>
      <c r="T5" s="27">
        <f t="shared" si="1"/>
        <v>0.48899999999999999</v>
      </c>
      <c r="U5" s="27">
        <f t="shared" si="1"/>
        <v>0.48899999999999999</v>
      </c>
      <c r="V5" s="27">
        <f t="shared" si="1"/>
        <v>0.48899999999999999</v>
      </c>
      <c r="W5" s="27">
        <f t="shared" si="1"/>
        <v>0.48899999999999999</v>
      </c>
      <c r="X5" s="27">
        <f t="shared" si="1"/>
        <v>0.48899999999999999</v>
      </c>
      <c r="Y5" s="27">
        <f t="shared" si="1"/>
        <v>0.48899999999999999</v>
      </c>
      <c r="Z5" s="27">
        <f t="shared" si="1"/>
        <v>0.48899999999999999</v>
      </c>
      <c r="AA5" s="27">
        <f t="shared" si="1"/>
        <v>0.48899999999999999</v>
      </c>
      <c r="AB5" s="27">
        <f t="shared" si="1"/>
        <v>0.48899999999999999</v>
      </c>
      <c r="AC5" s="27">
        <f t="shared" si="1"/>
        <v>0.48899999999999999</v>
      </c>
      <c r="AD5" s="27">
        <f t="shared" si="1"/>
        <v>0.48899999999999999</v>
      </c>
      <c r="AE5" s="27">
        <f t="shared" si="1"/>
        <v>0.48899999999999999</v>
      </c>
      <c r="AF5" s="27">
        <f t="shared" si="1"/>
        <v>0.48899999999999999</v>
      </c>
      <c r="AG5" s="27">
        <f t="shared" si="1"/>
        <v>0.48899999999999999</v>
      </c>
      <c r="AH5" s="27">
        <f t="shared" si="1"/>
        <v>0.48899999999999999</v>
      </c>
      <c r="AI5" s="27">
        <f t="shared" si="1"/>
        <v>0.48899999999999999</v>
      </c>
      <c r="AJ5" s="27">
        <f t="shared" si="1"/>
        <v>0.48899999999999999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 s="27">
        <f>'Freight Mode Share by Tech'!$F8</f>
        <v>0.66933333333333356</v>
      </c>
      <c r="C2" s="27">
        <f>'Freight Mode Share by Tech'!$F8</f>
        <v>0.66933333333333356</v>
      </c>
      <c r="D2" s="27">
        <f>'Freight Mode Share by Tech'!$F8</f>
        <v>0.66933333333333356</v>
      </c>
      <c r="E2" s="27">
        <f>'Freight Mode Share by Tech'!$F8</f>
        <v>0.66933333333333356</v>
      </c>
      <c r="F2" s="27">
        <f>'Freight Mode Share by Tech'!$F8</f>
        <v>0.66933333333333356</v>
      </c>
      <c r="G2" s="27">
        <f>'Freight Mode Share by Tech'!$F8</f>
        <v>0.66933333333333356</v>
      </c>
      <c r="H2" s="27">
        <f>'Freight Mode Share by Tech'!$F8</f>
        <v>0.66933333333333356</v>
      </c>
      <c r="I2" s="27">
        <f>'Freight Mode Share by Tech'!$F8</f>
        <v>0.66933333333333356</v>
      </c>
      <c r="J2" s="27">
        <f>'Freight Mode Share by Tech'!$F8</f>
        <v>0.66933333333333356</v>
      </c>
      <c r="K2" s="27">
        <f>'Freight Mode Share by Tech'!$F8</f>
        <v>0.66933333333333356</v>
      </c>
      <c r="L2" s="27">
        <f>'Freight Mode Share by Tech'!$F8</f>
        <v>0.66933333333333356</v>
      </c>
      <c r="M2" s="27">
        <f>'Freight Mode Share by Tech'!$F8</f>
        <v>0.66933333333333356</v>
      </c>
      <c r="N2" s="27">
        <f>'Freight Mode Share by Tech'!$F8</f>
        <v>0.66933333333333356</v>
      </c>
      <c r="O2" s="27">
        <f>'Freight Mode Share by Tech'!$F8</f>
        <v>0.66933333333333356</v>
      </c>
      <c r="P2" s="27">
        <f>'Freight Mode Share by Tech'!$F8</f>
        <v>0.66933333333333356</v>
      </c>
      <c r="Q2" s="27">
        <f>'Freight Mode Share by Tech'!$F8</f>
        <v>0.66933333333333356</v>
      </c>
      <c r="R2" s="27">
        <f>'Freight Mode Share by Tech'!$F8</f>
        <v>0.66933333333333356</v>
      </c>
      <c r="S2" s="27">
        <f>'Freight Mode Share by Tech'!$F8</f>
        <v>0.66933333333333356</v>
      </c>
      <c r="T2" s="27">
        <f>'Freight Mode Share by Tech'!$F8</f>
        <v>0.66933333333333356</v>
      </c>
      <c r="U2" s="27">
        <f>'Freight Mode Share by Tech'!$F8</f>
        <v>0.66933333333333356</v>
      </c>
      <c r="V2" s="27">
        <f>'Freight Mode Share by Tech'!$F8</f>
        <v>0.66933333333333356</v>
      </c>
      <c r="W2" s="27">
        <f>'Freight Mode Share by Tech'!$F8</f>
        <v>0.66933333333333356</v>
      </c>
      <c r="X2" s="27">
        <f>'Freight Mode Share by Tech'!$F8</f>
        <v>0.66933333333333356</v>
      </c>
      <c r="Y2" s="27">
        <f>'Freight Mode Share by Tech'!$F8</f>
        <v>0.66933333333333356</v>
      </c>
      <c r="Z2" s="27">
        <f>'Freight Mode Share by Tech'!$F8</f>
        <v>0.66933333333333356</v>
      </c>
      <c r="AA2" s="27">
        <f>'Freight Mode Share by Tech'!$F8</f>
        <v>0.66933333333333356</v>
      </c>
      <c r="AB2" s="27">
        <f>'Freight Mode Share by Tech'!$F8</f>
        <v>0.66933333333333356</v>
      </c>
      <c r="AC2" s="27">
        <f>'Freight Mode Share by Tech'!$F8</f>
        <v>0.66933333333333356</v>
      </c>
      <c r="AD2" s="27">
        <f>'Freight Mode Share by Tech'!$F8</f>
        <v>0.66933333333333356</v>
      </c>
      <c r="AE2" s="27">
        <f>'Freight Mode Share by Tech'!$F8</f>
        <v>0.66933333333333356</v>
      </c>
      <c r="AF2" s="27">
        <f>'Freight Mode Share by Tech'!$F8</f>
        <v>0.66933333333333356</v>
      </c>
      <c r="AG2" s="27">
        <f>'Freight Mode Share by Tech'!$F8</f>
        <v>0.66933333333333356</v>
      </c>
      <c r="AH2" s="27">
        <f>'Freight Mode Share by Tech'!$F8</f>
        <v>0.66933333333333356</v>
      </c>
      <c r="AI2" s="27">
        <f>'Freight Mode Share by Tech'!$F8</f>
        <v>0.66933333333333356</v>
      </c>
      <c r="AJ2" s="27">
        <f>'Freight Mode Share by Tech'!$F8</f>
        <v>0.66933333333333356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 s="27">
        <f>'Freight Mode Share by Tech'!$F7</f>
        <v>0.33066666666666644</v>
      </c>
      <c r="C5" s="27">
        <f>'Freight Mode Share by Tech'!$F7</f>
        <v>0.33066666666666644</v>
      </c>
      <c r="D5" s="27">
        <f>'Freight Mode Share by Tech'!$F7</f>
        <v>0.33066666666666644</v>
      </c>
      <c r="E5" s="27">
        <f>'Freight Mode Share by Tech'!$F7</f>
        <v>0.33066666666666644</v>
      </c>
      <c r="F5" s="27">
        <f>'Freight Mode Share by Tech'!$F7</f>
        <v>0.33066666666666644</v>
      </c>
      <c r="G5" s="27">
        <f>'Freight Mode Share by Tech'!$F7</f>
        <v>0.33066666666666644</v>
      </c>
      <c r="H5" s="27">
        <f>'Freight Mode Share by Tech'!$F7</f>
        <v>0.33066666666666644</v>
      </c>
      <c r="I5" s="27">
        <f>'Freight Mode Share by Tech'!$F7</f>
        <v>0.33066666666666644</v>
      </c>
      <c r="J5" s="27">
        <f>'Freight Mode Share by Tech'!$F7</f>
        <v>0.33066666666666644</v>
      </c>
      <c r="K5" s="27">
        <f>'Freight Mode Share by Tech'!$F7</f>
        <v>0.33066666666666644</v>
      </c>
      <c r="L5" s="27">
        <f>'Freight Mode Share by Tech'!$F7</f>
        <v>0.33066666666666644</v>
      </c>
      <c r="M5" s="27">
        <f>'Freight Mode Share by Tech'!$F7</f>
        <v>0.33066666666666644</v>
      </c>
      <c r="N5" s="27">
        <f>'Freight Mode Share by Tech'!$F7</f>
        <v>0.33066666666666644</v>
      </c>
      <c r="O5" s="27">
        <f>'Freight Mode Share by Tech'!$F7</f>
        <v>0.33066666666666644</v>
      </c>
      <c r="P5" s="27">
        <f>'Freight Mode Share by Tech'!$F7</f>
        <v>0.33066666666666644</v>
      </c>
      <c r="Q5" s="27">
        <f>'Freight Mode Share by Tech'!$F7</f>
        <v>0.33066666666666644</v>
      </c>
      <c r="R5" s="27">
        <f>'Freight Mode Share by Tech'!$F7</f>
        <v>0.33066666666666644</v>
      </c>
      <c r="S5" s="27">
        <f>'Freight Mode Share by Tech'!$F7</f>
        <v>0.33066666666666644</v>
      </c>
      <c r="T5" s="27">
        <f>'Freight Mode Share by Tech'!$F7</f>
        <v>0.33066666666666644</v>
      </c>
      <c r="U5" s="27">
        <f>'Freight Mode Share by Tech'!$F7</f>
        <v>0.33066666666666644</v>
      </c>
      <c r="V5" s="27">
        <f>'Freight Mode Share by Tech'!$F7</f>
        <v>0.33066666666666644</v>
      </c>
      <c r="W5" s="27">
        <f>'Freight Mode Share by Tech'!$F7</f>
        <v>0.33066666666666644</v>
      </c>
      <c r="X5" s="27">
        <f>'Freight Mode Share by Tech'!$F7</f>
        <v>0.33066666666666644</v>
      </c>
      <c r="Y5" s="27">
        <f>'Freight Mode Share by Tech'!$F7</f>
        <v>0.33066666666666644</v>
      </c>
      <c r="Z5" s="27">
        <f>'Freight Mode Share by Tech'!$F7</f>
        <v>0.33066666666666644</v>
      </c>
      <c r="AA5" s="27">
        <f>'Freight Mode Share by Tech'!$F7</f>
        <v>0.33066666666666644</v>
      </c>
      <c r="AB5" s="27">
        <f>'Freight Mode Share by Tech'!$F7</f>
        <v>0.33066666666666644</v>
      </c>
      <c r="AC5" s="27">
        <f>'Freight Mode Share by Tech'!$F7</f>
        <v>0.33066666666666644</v>
      </c>
      <c r="AD5" s="27">
        <f>'Freight Mode Share by Tech'!$F7</f>
        <v>0.33066666666666644</v>
      </c>
      <c r="AE5" s="27">
        <f>'Freight Mode Share by Tech'!$F7</f>
        <v>0.33066666666666644</v>
      </c>
      <c r="AF5" s="27">
        <f>'Freight Mode Share by Tech'!$F7</f>
        <v>0.33066666666666644</v>
      </c>
      <c r="AG5" s="27">
        <f>'Freight Mode Share by Tech'!$F7</f>
        <v>0.33066666666666644</v>
      </c>
      <c r="AH5" s="27">
        <f>'Freight Mode Share by Tech'!$F7</f>
        <v>0.33066666666666644</v>
      </c>
      <c r="AI5" s="27">
        <f>'Freight Mode Share by Tech'!$F7</f>
        <v>0.33066666666666644</v>
      </c>
      <c r="AJ5" s="27">
        <f>'Freight Mode Share by Tech'!$F7</f>
        <v>0.33066666666666644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11" spans="1:36" x14ac:dyDescent="0.25">
      <c r="B11" s="2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  <c r="Z5" s="6">
        <v>1</v>
      </c>
      <c r="AA5" s="6">
        <v>1</v>
      </c>
      <c r="AB5" s="6">
        <v>1</v>
      </c>
      <c r="AC5" s="6">
        <v>1</v>
      </c>
      <c r="AD5" s="6">
        <v>1</v>
      </c>
      <c r="AE5" s="6">
        <v>1</v>
      </c>
      <c r="AF5" s="6">
        <v>1</v>
      </c>
      <c r="AG5" s="6">
        <v>1</v>
      </c>
      <c r="AH5" s="6">
        <v>1</v>
      </c>
      <c r="AI5" s="6">
        <v>1</v>
      </c>
      <c r="AJ5" s="6">
        <v>1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  <c r="Z5" s="6">
        <v>1</v>
      </c>
      <c r="AA5" s="6">
        <v>1</v>
      </c>
      <c r="AB5" s="6">
        <v>1</v>
      </c>
      <c r="AC5" s="6">
        <v>1</v>
      </c>
      <c r="AD5" s="6">
        <v>1</v>
      </c>
      <c r="AE5" s="6">
        <v>1</v>
      </c>
      <c r="AF5" s="6">
        <v>1</v>
      </c>
      <c r="AG5" s="6">
        <v>1</v>
      </c>
      <c r="AH5" s="6">
        <v>1</v>
      </c>
      <c r="AI5" s="6">
        <v>1</v>
      </c>
      <c r="AJ5" s="6">
        <v>1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/>
  </sheetViews>
  <sheetFormatPr defaultRowHeight="15" x14ac:dyDescent="0.25"/>
  <cols>
    <col min="1" max="1" width="20.28515625" bestFit="1" customWidth="1"/>
  </cols>
  <sheetData>
    <row r="1" spans="1:1" x14ac:dyDescent="0.25">
      <c r="A1" s="1" t="s">
        <v>56</v>
      </c>
    </row>
    <row r="2" spans="1:1" x14ac:dyDescent="0.25">
      <c r="A2" s="26">
        <v>0.1</v>
      </c>
    </row>
    <row r="4" spans="1:1" x14ac:dyDescent="0.25">
      <c r="A4" t="s">
        <v>57</v>
      </c>
    </row>
    <row r="5" spans="1:1" x14ac:dyDescent="0.25">
      <c r="A5" t="s">
        <v>58</v>
      </c>
    </row>
    <row r="6" spans="1:1" x14ac:dyDescent="0.25">
      <c r="A6" t="s">
        <v>59</v>
      </c>
    </row>
    <row r="9" spans="1:1" x14ac:dyDescent="0.25">
      <c r="A9" s="1"/>
    </row>
    <row r="13" spans="1:1" x14ac:dyDescent="0.25">
      <c r="A13" s="1"/>
    </row>
    <row r="17" spans="1:1" x14ac:dyDescent="0.25">
      <c r="A17" s="27"/>
    </row>
    <row r="19" spans="1:1" x14ac:dyDescent="0.25">
      <c r="A19" s="27"/>
    </row>
    <row r="23" spans="1:1" x14ac:dyDescent="0.25">
      <c r="A23" s="28"/>
    </row>
    <row r="27" spans="1:1" x14ac:dyDescent="0.25">
      <c r="A27" s="1"/>
    </row>
    <row r="28" spans="1:1" x14ac:dyDescent="0.25">
      <c r="A28" s="29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6" sqref="B6:AJ6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 s="2">
        <f>1-$B6</f>
        <v>0.9</v>
      </c>
      <c r="C4" s="2">
        <f t="shared" ref="C4:AJ4" si="0">1-$B6</f>
        <v>0.9</v>
      </c>
      <c r="D4" s="2">
        <f t="shared" si="0"/>
        <v>0.9</v>
      </c>
      <c r="E4" s="2">
        <f t="shared" si="0"/>
        <v>0.9</v>
      </c>
      <c r="F4" s="2">
        <f t="shared" si="0"/>
        <v>0.9</v>
      </c>
      <c r="G4" s="2">
        <f t="shared" si="0"/>
        <v>0.9</v>
      </c>
      <c r="H4" s="2">
        <f t="shared" si="0"/>
        <v>0.9</v>
      </c>
      <c r="I4" s="2">
        <f t="shared" si="0"/>
        <v>0.9</v>
      </c>
      <c r="J4" s="2">
        <f t="shared" si="0"/>
        <v>0.9</v>
      </c>
      <c r="K4" s="2">
        <f t="shared" si="0"/>
        <v>0.9</v>
      </c>
      <c r="L4" s="2">
        <f t="shared" si="0"/>
        <v>0.9</v>
      </c>
      <c r="M4" s="2">
        <f t="shared" si="0"/>
        <v>0.9</v>
      </c>
      <c r="N4" s="2">
        <f t="shared" si="0"/>
        <v>0.9</v>
      </c>
      <c r="O4" s="2">
        <f t="shared" si="0"/>
        <v>0.9</v>
      </c>
      <c r="P4" s="2">
        <f t="shared" si="0"/>
        <v>0.9</v>
      </c>
      <c r="Q4" s="2">
        <f t="shared" si="0"/>
        <v>0.9</v>
      </c>
      <c r="R4" s="2">
        <f t="shared" si="0"/>
        <v>0.9</v>
      </c>
      <c r="S4" s="2">
        <f t="shared" si="0"/>
        <v>0.9</v>
      </c>
      <c r="T4" s="2">
        <f t="shared" si="0"/>
        <v>0.9</v>
      </c>
      <c r="U4" s="2">
        <f t="shared" si="0"/>
        <v>0.9</v>
      </c>
      <c r="V4" s="2">
        <f t="shared" si="0"/>
        <v>0.9</v>
      </c>
      <c r="W4" s="2">
        <f t="shared" si="0"/>
        <v>0.9</v>
      </c>
      <c r="X4" s="2">
        <f t="shared" si="0"/>
        <v>0.9</v>
      </c>
      <c r="Y4" s="2">
        <f t="shared" si="0"/>
        <v>0.9</v>
      </c>
      <c r="Z4" s="2">
        <f t="shared" si="0"/>
        <v>0.9</v>
      </c>
      <c r="AA4" s="2">
        <f t="shared" si="0"/>
        <v>0.9</v>
      </c>
      <c r="AB4" s="2">
        <f t="shared" si="0"/>
        <v>0.9</v>
      </c>
      <c r="AC4" s="2">
        <f t="shared" si="0"/>
        <v>0.9</v>
      </c>
      <c r="AD4" s="2">
        <f t="shared" si="0"/>
        <v>0.9</v>
      </c>
      <c r="AE4" s="2">
        <f t="shared" si="0"/>
        <v>0.9</v>
      </c>
      <c r="AF4" s="2">
        <f t="shared" si="0"/>
        <v>0.9</v>
      </c>
      <c r="AG4" s="2">
        <f t="shared" si="0"/>
        <v>0.9</v>
      </c>
      <c r="AH4" s="2">
        <f t="shared" si="0"/>
        <v>0.9</v>
      </c>
      <c r="AI4" s="2">
        <f t="shared" si="0"/>
        <v>0.9</v>
      </c>
      <c r="AJ4" s="2">
        <f t="shared" si="0"/>
        <v>0.9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 s="2">
        <f>'Biofuel Blending Req'!$A2</f>
        <v>0.1</v>
      </c>
      <c r="C6" s="2">
        <f>'Biofuel Blending Req'!$A2</f>
        <v>0.1</v>
      </c>
      <c r="D6" s="2">
        <f>'Biofuel Blending Req'!$A2</f>
        <v>0.1</v>
      </c>
      <c r="E6" s="2">
        <f>'Biofuel Blending Req'!$A2</f>
        <v>0.1</v>
      </c>
      <c r="F6" s="2">
        <f>'Biofuel Blending Req'!$A2</f>
        <v>0.1</v>
      </c>
      <c r="G6" s="2">
        <f>'Biofuel Blending Req'!$A2</f>
        <v>0.1</v>
      </c>
      <c r="H6" s="2">
        <f>'Biofuel Blending Req'!$A2</f>
        <v>0.1</v>
      </c>
      <c r="I6" s="2">
        <f>'Biofuel Blending Req'!$A2</f>
        <v>0.1</v>
      </c>
      <c r="J6" s="2">
        <f>'Biofuel Blending Req'!$A2</f>
        <v>0.1</v>
      </c>
      <c r="K6" s="2">
        <f>'Biofuel Blending Req'!$A2</f>
        <v>0.1</v>
      </c>
      <c r="L6" s="2">
        <f>'Biofuel Blending Req'!$A2</f>
        <v>0.1</v>
      </c>
      <c r="M6" s="2">
        <f>'Biofuel Blending Req'!$A2</f>
        <v>0.1</v>
      </c>
      <c r="N6" s="2">
        <f>'Biofuel Blending Req'!$A2</f>
        <v>0.1</v>
      </c>
      <c r="O6" s="2">
        <f>'Biofuel Blending Req'!$A2</f>
        <v>0.1</v>
      </c>
      <c r="P6" s="2">
        <f>'Biofuel Blending Req'!$A2</f>
        <v>0.1</v>
      </c>
      <c r="Q6" s="2">
        <f>'Biofuel Blending Req'!$A2</f>
        <v>0.1</v>
      </c>
      <c r="R6" s="2">
        <f>'Biofuel Blending Req'!$A2</f>
        <v>0.1</v>
      </c>
      <c r="S6" s="2">
        <f>'Biofuel Blending Req'!$A2</f>
        <v>0.1</v>
      </c>
      <c r="T6" s="2">
        <f>'Biofuel Blending Req'!$A2</f>
        <v>0.1</v>
      </c>
      <c r="U6" s="2">
        <f>'Biofuel Blending Req'!$A2</f>
        <v>0.1</v>
      </c>
      <c r="V6" s="2">
        <f>'Biofuel Blending Req'!$A2</f>
        <v>0.1</v>
      </c>
      <c r="W6" s="2">
        <f>'Biofuel Blending Req'!$A2</f>
        <v>0.1</v>
      </c>
      <c r="X6" s="2">
        <f>'Biofuel Blending Req'!$A2</f>
        <v>0.1</v>
      </c>
      <c r="Y6" s="2">
        <f>'Biofuel Blending Req'!$A2</f>
        <v>0.1</v>
      </c>
      <c r="Z6" s="2">
        <f>'Biofuel Blending Req'!$A2</f>
        <v>0.1</v>
      </c>
      <c r="AA6" s="2">
        <f>'Biofuel Blending Req'!$A2</f>
        <v>0.1</v>
      </c>
      <c r="AB6" s="2">
        <f>'Biofuel Blending Req'!$A2</f>
        <v>0.1</v>
      </c>
      <c r="AC6" s="2">
        <f>'Biofuel Blending Req'!$A2</f>
        <v>0.1</v>
      </c>
      <c r="AD6" s="2">
        <f>'Biofuel Blending Req'!$A2</f>
        <v>0.1</v>
      </c>
      <c r="AE6" s="2">
        <f>'Biofuel Blending Req'!$A2</f>
        <v>0.1</v>
      </c>
      <c r="AF6" s="2">
        <f>'Biofuel Blending Req'!$A2</f>
        <v>0.1</v>
      </c>
      <c r="AG6" s="2">
        <f>'Biofuel Blending Req'!$A2</f>
        <v>0.1</v>
      </c>
      <c r="AH6" s="2">
        <f>'Biofuel Blending Req'!$A2</f>
        <v>0.1</v>
      </c>
      <c r="AI6" s="2">
        <f>'Biofuel Blending Req'!$A2</f>
        <v>0.1</v>
      </c>
      <c r="AJ6" s="2">
        <f>'Biofuel Blending Req'!$A2</f>
        <v>0.1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 s="2">
        <f>(1-'Biofuel Blending Req'!$A2)*(1-B2)</f>
        <v>0.40499999999999997</v>
      </c>
      <c r="C4" s="2">
        <f>(1-'Biofuel Blending Req'!$A2)*(1-C2)</f>
        <v>0.40499999999999997</v>
      </c>
      <c r="D4" s="2">
        <f>(1-'Biofuel Blending Req'!$A2)*(1-D2)</f>
        <v>0.40499999999999997</v>
      </c>
      <c r="E4" s="2">
        <f>(1-'Biofuel Blending Req'!$A2)*(1-E2)</f>
        <v>0.40499999999999997</v>
      </c>
      <c r="F4" s="2">
        <f>(1-'Biofuel Blending Req'!$A2)*(1-F2)</f>
        <v>0.40499999999999997</v>
      </c>
      <c r="G4" s="2">
        <f>(1-'Biofuel Blending Req'!$A2)*(1-G2)</f>
        <v>0.40499999999999997</v>
      </c>
      <c r="H4" s="2">
        <f>(1-'Biofuel Blending Req'!$A2)*(1-H2)</f>
        <v>0.40499999999999997</v>
      </c>
      <c r="I4" s="2">
        <f>(1-'Biofuel Blending Req'!$A2)*(1-I2)</f>
        <v>0.40499999999999997</v>
      </c>
      <c r="J4" s="2">
        <f>(1-'Biofuel Blending Req'!$A2)*(1-J2)</f>
        <v>0.40499999999999997</v>
      </c>
      <c r="K4" s="2">
        <f>(1-'Biofuel Blending Req'!$A2)*(1-K2)</f>
        <v>0.40499999999999997</v>
      </c>
      <c r="L4" s="2">
        <f>(1-'Biofuel Blending Req'!$A2)*(1-L2)</f>
        <v>0.40499999999999997</v>
      </c>
      <c r="M4" s="2">
        <f>(1-'Biofuel Blending Req'!$A2)*(1-M2)</f>
        <v>0.40499999999999997</v>
      </c>
      <c r="N4" s="2">
        <f>(1-'Biofuel Blending Req'!$A2)*(1-N2)</f>
        <v>0.40499999999999997</v>
      </c>
      <c r="O4" s="2">
        <f>(1-'Biofuel Blending Req'!$A2)*(1-O2)</f>
        <v>0.40499999999999997</v>
      </c>
      <c r="P4" s="2">
        <f>(1-'Biofuel Blending Req'!$A2)*(1-P2)</f>
        <v>0.40499999999999997</v>
      </c>
      <c r="Q4" s="2">
        <f>(1-'Biofuel Blending Req'!$A2)*(1-Q2)</f>
        <v>0.40499999999999997</v>
      </c>
      <c r="R4" s="2">
        <f>(1-'Biofuel Blending Req'!$A2)*(1-R2)</f>
        <v>0.40499999999999997</v>
      </c>
      <c r="S4" s="2">
        <f>(1-'Biofuel Blending Req'!$A2)*(1-S2)</f>
        <v>0.40499999999999997</v>
      </c>
      <c r="T4" s="2">
        <f>(1-'Biofuel Blending Req'!$A2)*(1-T2)</f>
        <v>0.40499999999999997</v>
      </c>
      <c r="U4" s="2">
        <f>(1-'Biofuel Blending Req'!$A2)*(1-U2)</f>
        <v>0.40499999999999997</v>
      </c>
      <c r="V4" s="2">
        <f>(1-'Biofuel Blending Req'!$A2)*(1-V2)</f>
        <v>0.40499999999999997</v>
      </c>
      <c r="W4" s="2">
        <f>(1-'Biofuel Blending Req'!$A2)*(1-W2)</f>
        <v>0.40499999999999997</v>
      </c>
      <c r="X4" s="2">
        <f>(1-'Biofuel Blending Req'!$A2)*(1-X2)</f>
        <v>0.40499999999999997</v>
      </c>
      <c r="Y4" s="2">
        <f>(1-'Biofuel Blending Req'!$A2)*(1-Y2)</f>
        <v>0.40499999999999997</v>
      </c>
      <c r="Z4" s="2">
        <f>(1-'Biofuel Blending Req'!$A2)*(1-Z2)</f>
        <v>0.40499999999999997</v>
      </c>
      <c r="AA4" s="2">
        <f>(1-'Biofuel Blending Req'!$A2)*(1-AA2)</f>
        <v>0.40499999999999997</v>
      </c>
      <c r="AB4" s="2">
        <f>(1-'Biofuel Blending Req'!$A2)*(1-AB2)</f>
        <v>0.40499999999999997</v>
      </c>
      <c r="AC4" s="2">
        <f>(1-'Biofuel Blending Req'!$A2)*(1-AC2)</f>
        <v>0.40499999999999997</v>
      </c>
      <c r="AD4" s="2">
        <f>(1-'Biofuel Blending Req'!$A2)*(1-AD2)</f>
        <v>0.40499999999999997</v>
      </c>
      <c r="AE4" s="2">
        <f>(1-'Biofuel Blending Req'!$A2)*(1-AE2)</f>
        <v>0.40499999999999997</v>
      </c>
      <c r="AF4" s="2">
        <f>(1-'Biofuel Blending Req'!$A2)*(1-AF2)</f>
        <v>0.40499999999999997</v>
      </c>
      <c r="AG4" s="2">
        <f>(1-'Biofuel Blending Req'!$A2)*(1-AG2)</f>
        <v>0.40499999999999997</v>
      </c>
      <c r="AH4" s="2">
        <f>(1-'Biofuel Blending Req'!$A2)*(1-AH2)</f>
        <v>0.40499999999999997</v>
      </c>
      <c r="AI4" s="2">
        <f>(1-'Biofuel Blending Req'!$A2)*(1-AI2)</f>
        <v>0.40499999999999997</v>
      </c>
      <c r="AJ4" s="2">
        <f>(1-'Biofuel Blending Req'!$A2)*(1-AJ2)</f>
        <v>0.40499999999999997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 s="2">
        <f>'Biofuel Blending Req'!$A2*(1-B2)</f>
        <v>4.4999999999999998E-2</v>
      </c>
      <c r="C6" s="2">
        <f>'Biofuel Blending Req'!$A2*(1-C2)</f>
        <v>4.4999999999999998E-2</v>
      </c>
      <c r="D6" s="2">
        <f>'Biofuel Blending Req'!$A2*(1-D2)</f>
        <v>4.4999999999999998E-2</v>
      </c>
      <c r="E6" s="2">
        <f>'Biofuel Blending Req'!$A2*(1-E2)</f>
        <v>4.4999999999999998E-2</v>
      </c>
      <c r="F6" s="2">
        <f>'Biofuel Blending Req'!$A2*(1-F2)</f>
        <v>4.4999999999999998E-2</v>
      </c>
      <c r="G6" s="2">
        <f>'Biofuel Blending Req'!$A2*(1-G2)</f>
        <v>4.4999999999999998E-2</v>
      </c>
      <c r="H6" s="2">
        <f>'Biofuel Blending Req'!$A2*(1-H2)</f>
        <v>4.4999999999999998E-2</v>
      </c>
      <c r="I6" s="2">
        <f>'Biofuel Blending Req'!$A2*(1-I2)</f>
        <v>4.4999999999999998E-2</v>
      </c>
      <c r="J6" s="2">
        <f>'Biofuel Blending Req'!$A2*(1-J2)</f>
        <v>4.4999999999999998E-2</v>
      </c>
      <c r="K6" s="2">
        <f>'Biofuel Blending Req'!$A2*(1-K2)</f>
        <v>4.4999999999999998E-2</v>
      </c>
      <c r="L6" s="2">
        <f>'Biofuel Blending Req'!$A2*(1-L2)</f>
        <v>4.4999999999999998E-2</v>
      </c>
      <c r="M6" s="2">
        <f>'Biofuel Blending Req'!$A2*(1-M2)</f>
        <v>4.4999999999999998E-2</v>
      </c>
      <c r="N6" s="2">
        <f>'Biofuel Blending Req'!$A2*(1-N2)</f>
        <v>4.4999999999999998E-2</v>
      </c>
      <c r="O6" s="2">
        <f>'Biofuel Blending Req'!$A2*(1-O2)</f>
        <v>4.4999999999999998E-2</v>
      </c>
      <c r="P6" s="2">
        <f>'Biofuel Blending Req'!$A2*(1-P2)</f>
        <v>4.4999999999999998E-2</v>
      </c>
      <c r="Q6" s="2">
        <f>'Biofuel Blending Req'!$A2*(1-Q2)</f>
        <v>4.4999999999999998E-2</v>
      </c>
      <c r="R6" s="2">
        <f>'Biofuel Blending Req'!$A2*(1-R2)</f>
        <v>4.4999999999999998E-2</v>
      </c>
      <c r="S6" s="2">
        <f>'Biofuel Blending Req'!$A2*(1-S2)</f>
        <v>4.4999999999999998E-2</v>
      </c>
      <c r="T6" s="2">
        <f>'Biofuel Blending Req'!$A2*(1-T2)</f>
        <v>4.4999999999999998E-2</v>
      </c>
      <c r="U6" s="2">
        <f>'Biofuel Blending Req'!$A2*(1-U2)</f>
        <v>4.4999999999999998E-2</v>
      </c>
      <c r="V6" s="2">
        <f>'Biofuel Blending Req'!$A2*(1-V2)</f>
        <v>4.4999999999999998E-2</v>
      </c>
      <c r="W6" s="2">
        <f>'Biofuel Blending Req'!$A2*(1-W2)</f>
        <v>4.4999999999999998E-2</v>
      </c>
      <c r="X6" s="2">
        <f>'Biofuel Blending Req'!$A2*(1-X2)</f>
        <v>4.4999999999999998E-2</v>
      </c>
      <c r="Y6" s="2">
        <f>'Biofuel Blending Req'!$A2*(1-Y2)</f>
        <v>4.4999999999999998E-2</v>
      </c>
      <c r="Z6" s="2">
        <f>'Biofuel Blending Req'!$A2*(1-Z2)</f>
        <v>4.4999999999999998E-2</v>
      </c>
      <c r="AA6" s="2">
        <f>'Biofuel Blending Req'!$A2*(1-AA2)</f>
        <v>4.4999999999999998E-2</v>
      </c>
      <c r="AB6" s="2">
        <f>'Biofuel Blending Req'!$A2*(1-AB2)</f>
        <v>4.4999999999999998E-2</v>
      </c>
      <c r="AC6" s="2">
        <f>'Biofuel Blending Req'!$A2*(1-AC2)</f>
        <v>4.4999999999999998E-2</v>
      </c>
      <c r="AD6" s="2">
        <f>'Biofuel Blending Req'!$A2*(1-AD2)</f>
        <v>4.4999999999999998E-2</v>
      </c>
      <c r="AE6" s="2">
        <f>'Biofuel Blending Req'!$A2*(1-AE2)</f>
        <v>4.4999999999999998E-2</v>
      </c>
      <c r="AF6" s="2">
        <f>'Biofuel Blending Req'!$A2*(1-AF2)</f>
        <v>4.4999999999999998E-2</v>
      </c>
      <c r="AG6" s="2">
        <f>'Biofuel Blending Req'!$A2*(1-AG2)</f>
        <v>4.4999999999999998E-2</v>
      </c>
      <c r="AH6" s="2">
        <f>'Biofuel Blending Req'!$A2*(1-AH2)</f>
        <v>4.4999999999999998E-2</v>
      </c>
      <c r="AI6" s="2">
        <f>'Biofuel Blending Req'!$A2*(1-AI2)</f>
        <v>4.4999999999999998E-2</v>
      </c>
      <c r="AJ6" s="2">
        <f>'Biofuel Blending Req'!$A2*(1-AJ2)</f>
        <v>4.4999999999999998E-2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H1" workbookViewId="0">
      <selection activeCell="B2" sqref="B2:AJ2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J1" workbookViewId="0">
      <selection activeCell="B3" sqref="B3:AJ3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4" sqref="B4:AJ4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 s="27">
        <f>1-$B6</f>
        <v>0.9</v>
      </c>
      <c r="C4" s="27">
        <f t="shared" ref="C4:AJ4" si="0">1-$B6</f>
        <v>0.9</v>
      </c>
      <c r="D4" s="27">
        <f t="shared" si="0"/>
        <v>0.9</v>
      </c>
      <c r="E4" s="27">
        <f t="shared" si="0"/>
        <v>0.9</v>
      </c>
      <c r="F4" s="27">
        <f t="shared" si="0"/>
        <v>0.9</v>
      </c>
      <c r="G4" s="27">
        <f t="shared" si="0"/>
        <v>0.9</v>
      </c>
      <c r="H4" s="27">
        <f t="shared" si="0"/>
        <v>0.9</v>
      </c>
      <c r="I4" s="27">
        <f t="shared" si="0"/>
        <v>0.9</v>
      </c>
      <c r="J4" s="27">
        <f t="shared" si="0"/>
        <v>0.9</v>
      </c>
      <c r="K4" s="27">
        <f t="shared" si="0"/>
        <v>0.9</v>
      </c>
      <c r="L4" s="27">
        <f t="shared" si="0"/>
        <v>0.9</v>
      </c>
      <c r="M4" s="27">
        <f t="shared" si="0"/>
        <v>0.9</v>
      </c>
      <c r="N4" s="27">
        <f t="shared" si="0"/>
        <v>0.9</v>
      </c>
      <c r="O4" s="27">
        <f t="shared" si="0"/>
        <v>0.9</v>
      </c>
      <c r="P4" s="27">
        <f t="shared" si="0"/>
        <v>0.9</v>
      </c>
      <c r="Q4" s="27">
        <f t="shared" si="0"/>
        <v>0.9</v>
      </c>
      <c r="R4" s="27">
        <f t="shared" si="0"/>
        <v>0.9</v>
      </c>
      <c r="S4" s="27">
        <f t="shared" si="0"/>
        <v>0.9</v>
      </c>
      <c r="T4" s="27">
        <f t="shared" si="0"/>
        <v>0.9</v>
      </c>
      <c r="U4" s="27">
        <f t="shared" si="0"/>
        <v>0.9</v>
      </c>
      <c r="V4" s="27">
        <f t="shared" si="0"/>
        <v>0.9</v>
      </c>
      <c r="W4" s="27">
        <f t="shared" si="0"/>
        <v>0.9</v>
      </c>
      <c r="X4" s="27">
        <f t="shared" si="0"/>
        <v>0.9</v>
      </c>
      <c r="Y4" s="27">
        <f t="shared" si="0"/>
        <v>0.9</v>
      </c>
      <c r="Z4" s="27">
        <f t="shared" si="0"/>
        <v>0.9</v>
      </c>
      <c r="AA4" s="27">
        <f t="shared" si="0"/>
        <v>0.9</v>
      </c>
      <c r="AB4" s="27">
        <f t="shared" si="0"/>
        <v>0.9</v>
      </c>
      <c r="AC4" s="27">
        <f t="shared" si="0"/>
        <v>0.9</v>
      </c>
      <c r="AD4" s="27">
        <f t="shared" si="0"/>
        <v>0.9</v>
      </c>
      <c r="AE4" s="27">
        <f t="shared" si="0"/>
        <v>0.9</v>
      </c>
      <c r="AF4" s="27">
        <f t="shared" si="0"/>
        <v>0.9</v>
      </c>
      <c r="AG4" s="27">
        <f t="shared" si="0"/>
        <v>0.9</v>
      </c>
      <c r="AH4" s="27">
        <f t="shared" si="0"/>
        <v>0.9</v>
      </c>
      <c r="AI4" s="27">
        <f t="shared" si="0"/>
        <v>0.9</v>
      </c>
      <c r="AJ4" s="27">
        <f t="shared" si="0"/>
        <v>0.9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 s="27">
        <f>'Biofuel Blending Req'!$A2</f>
        <v>0.1</v>
      </c>
      <c r="C6" s="27">
        <f>'Biofuel Blending Req'!$A2</f>
        <v>0.1</v>
      </c>
      <c r="D6" s="27">
        <f>'Biofuel Blending Req'!$A2</f>
        <v>0.1</v>
      </c>
      <c r="E6" s="27">
        <f>'Biofuel Blending Req'!$A2</f>
        <v>0.1</v>
      </c>
      <c r="F6" s="27">
        <f>'Biofuel Blending Req'!$A2</f>
        <v>0.1</v>
      </c>
      <c r="G6" s="27">
        <f>'Biofuel Blending Req'!$A2</f>
        <v>0.1</v>
      </c>
      <c r="H6" s="27">
        <f>'Biofuel Blending Req'!$A2</f>
        <v>0.1</v>
      </c>
      <c r="I6" s="27">
        <f>'Biofuel Blending Req'!$A2</f>
        <v>0.1</v>
      </c>
      <c r="J6" s="27">
        <f>'Biofuel Blending Req'!$A2</f>
        <v>0.1</v>
      </c>
      <c r="K6" s="27">
        <f>'Biofuel Blending Req'!$A2</f>
        <v>0.1</v>
      </c>
      <c r="L6" s="27">
        <f>'Biofuel Blending Req'!$A2</f>
        <v>0.1</v>
      </c>
      <c r="M6" s="27">
        <f>'Biofuel Blending Req'!$A2</f>
        <v>0.1</v>
      </c>
      <c r="N6" s="27">
        <f>'Biofuel Blending Req'!$A2</f>
        <v>0.1</v>
      </c>
      <c r="O6" s="27">
        <f>'Biofuel Blending Req'!$A2</f>
        <v>0.1</v>
      </c>
      <c r="P6" s="27">
        <f>'Biofuel Blending Req'!$A2</f>
        <v>0.1</v>
      </c>
      <c r="Q6" s="27">
        <f>'Biofuel Blending Req'!$A2</f>
        <v>0.1</v>
      </c>
      <c r="R6" s="27">
        <f>'Biofuel Blending Req'!$A2</f>
        <v>0.1</v>
      </c>
      <c r="S6" s="27">
        <f>'Biofuel Blending Req'!$A2</f>
        <v>0.1</v>
      </c>
      <c r="T6" s="27">
        <f>'Biofuel Blending Req'!$A2</f>
        <v>0.1</v>
      </c>
      <c r="U6" s="27">
        <f>'Biofuel Blending Req'!$A2</f>
        <v>0.1</v>
      </c>
      <c r="V6" s="27">
        <f>'Biofuel Blending Req'!$A2</f>
        <v>0.1</v>
      </c>
      <c r="W6" s="27">
        <f>'Biofuel Blending Req'!$A2</f>
        <v>0.1</v>
      </c>
      <c r="X6" s="27">
        <f>'Biofuel Blending Req'!$A2</f>
        <v>0.1</v>
      </c>
      <c r="Y6" s="27">
        <f>'Biofuel Blending Req'!$A2</f>
        <v>0.1</v>
      </c>
      <c r="Z6" s="27">
        <f>'Biofuel Blending Req'!$A2</f>
        <v>0.1</v>
      </c>
      <c r="AA6" s="27">
        <f>'Biofuel Blending Req'!$A2</f>
        <v>0.1</v>
      </c>
      <c r="AB6" s="27">
        <f>'Biofuel Blending Req'!$A2</f>
        <v>0.1</v>
      </c>
      <c r="AC6" s="27">
        <f>'Biofuel Blending Req'!$A2</f>
        <v>0.1</v>
      </c>
      <c r="AD6" s="27">
        <f>'Biofuel Blending Req'!$A2</f>
        <v>0.1</v>
      </c>
      <c r="AE6" s="27">
        <f>'Biofuel Blending Req'!$A2</f>
        <v>0.1</v>
      </c>
      <c r="AF6" s="27">
        <f>'Biofuel Blending Req'!$A2</f>
        <v>0.1</v>
      </c>
      <c r="AG6" s="27">
        <f>'Biofuel Blending Req'!$A2</f>
        <v>0.1</v>
      </c>
      <c r="AH6" s="27">
        <f>'Biofuel Blending Req'!$A2</f>
        <v>0.1</v>
      </c>
      <c r="AI6" s="27">
        <f>'Biofuel Blending Req'!$A2</f>
        <v>0.1</v>
      </c>
      <c r="AJ6" s="27">
        <f>'Biofuel Blending Req'!$A2</f>
        <v>0.1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5" sqref="B5:AJ5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 s="2">
        <f>(1-'Biofuel Blending Req'!$A2)*(1-B2)</f>
        <v>0.40499999999999997</v>
      </c>
      <c r="C4" s="2">
        <f>(1-'Biofuel Blending Req'!$A2)*(1-C2)</f>
        <v>0.40499999999999997</v>
      </c>
      <c r="D4" s="2">
        <f>(1-'Biofuel Blending Req'!$A2)*(1-D2)</f>
        <v>0.40499999999999997</v>
      </c>
      <c r="E4" s="2">
        <f>(1-'Biofuel Blending Req'!$A2)*(1-E2)</f>
        <v>0.40499999999999997</v>
      </c>
      <c r="F4" s="2">
        <f>(1-'Biofuel Blending Req'!$A2)*(1-F2)</f>
        <v>0.40499999999999997</v>
      </c>
      <c r="G4" s="2">
        <f>(1-'Biofuel Blending Req'!$A2)*(1-G2)</f>
        <v>0.40499999999999997</v>
      </c>
      <c r="H4" s="2">
        <f>(1-'Biofuel Blending Req'!$A2)*(1-H2)</f>
        <v>0.40499999999999997</v>
      </c>
      <c r="I4" s="2">
        <f>(1-'Biofuel Blending Req'!$A2)*(1-I2)</f>
        <v>0.40499999999999997</v>
      </c>
      <c r="J4" s="2">
        <f>(1-'Biofuel Blending Req'!$A2)*(1-J2)</f>
        <v>0.40499999999999997</v>
      </c>
      <c r="K4" s="2">
        <f>(1-'Biofuel Blending Req'!$A2)*(1-K2)</f>
        <v>0.40499999999999997</v>
      </c>
      <c r="L4" s="2">
        <f>(1-'Biofuel Blending Req'!$A2)*(1-L2)</f>
        <v>0.40499999999999997</v>
      </c>
      <c r="M4" s="2">
        <f>(1-'Biofuel Blending Req'!$A2)*(1-M2)</f>
        <v>0.40499999999999997</v>
      </c>
      <c r="N4" s="2">
        <f>(1-'Biofuel Blending Req'!$A2)*(1-N2)</f>
        <v>0.40499999999999997</v>
      </c>
      <c r="O4" s="2">
        <f>(1-'Biofuel Blending Req'!$A2)*(1-O2)</f>
        <v>0.40499999999999997</v>
      </c>
      <c r="P4" s="2">
        <f>(1-'Biofuel Blending Req'!$A2)*(1-P2)</f>
        <v>0.40499999999999997</v>
      </c>
      <c r="Q4" s="2">
        <f>(1-'Biofuel Blending Req'!$A2)*(1-Q2)</f>
        <v>0.40499999999999997</v>
      </c>
      <c r="R4" s="2">
        <f>(1-'Biofuel Blending Req'!$A2)*(1-R2)</f>
        <v>0.40499999999999997</v>
      </c>
      <c r="S4" s="2">
        <f>(1-'Biofuel Blending Req'!$A2)*(1-S2)</f>
        <v>0.40499999999999997</v>
      </c>
      <c r="T4" s="2">
        <f>(1-'Biofuel Blending Req'!$A2)*(1-T2)</f>
        <v>0.40499999999999997</v>
      </c>
      <c r="U4" s="2">
        <f>(1-'Biofuel Blending Req'!$A2)*(1-U2)</f>
        <v>0.40499999999999997</v>
      </c>
      <c r="V4" s="2">
        <f>(1-'Biofuel Blending Req'!$A2)*(1-V2)</f>
        <v>0.40499999999999997</v>
      </c>
      <c r="W4" s="2">
        <f>(1-'Biofuel Blending Req'!$A2)*(1-W2)</f>
        <v>0.40499999999999997</v>
      </c>
      <c r="X4" s="2">
        <f>(1-'Biofuel Blending Req'!$A2)*(1-X2)</f>
        <v>0.40499999999999997</v>
      </c>
      <c r="Y4" s="2">
        <f>(1-'Biofuel Blending Req'!$A2)*(1-Y2)</f>
        <v>0.40499999999999997</v>
      </c>
      <c r="Z4" s="2">
        <f>(1-'Biofuel Blending Req'!$A2)*(1-Z2)</f>
        <v>0.40499999999999997</v>
      </c>
      <c r="AA4" s="2">
        <f>(1-'Biofuel Blending Req'!$A2)*(1-AA2)</f>
        <v>0.40499999999999997</v>
      </c>
      <c r="AB4" s="2">
        <f>(1-'Biofuel Blending Req'!$A2)*(1-AB2)</f>
        <v>0.40499999999999997</v>
      </c>
      <c r="AC4" s="2">
        <f>(1-'Biofuel Blending Req'!$A2)*(1-AC2)</f>
        <v>0.40499999999999997</v>
      </c>
      <c r="AD4" s="2">
        <f>(1-'Biofuel Blending Req'!$A2)*(1-AD2)</f>
        <v>0.40499999999999997</v>
      </c>
      <c r="AE4" s="2">
        <f>(1-'Biofuel Blending Req'!$A2)*(1-AE2)</f>
        <v>0.40499999999999997</v>
      </c>
      <c r="AF4" s="2">
        <f>(1-'Biofuel Blending Req'!$A2)*(1-AF2)</f>
        <v>0.40499999999999997</v>
      </c>
      <c r="AG4" s="2">
        <f>(1-'Biofuel Blending Req'!$A2)*(1-AG2)</f>
        <v>0.40499999999999997</v>
      </c>
      <c r="AH4" s="2">
        <f>(1-'Biofuel Blending Req'!$A2)*(1-AH2)</f>
        <v>0.40499999999999997</v>
      </c>
      <c r="AI4" s="2">
        <f>(1-'Biofuel Blending Req'!$A2)*(1-AI2)</f>
        <v>0.40499999999999997</v>
      </c>
      <c r="AJ4" s="2">
        <f>(1-'Biofuel Blending Req'!$A2)*(1-AJ2)</f>
        <v>0.40499999999999997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 s="2">
        <f>'Biofuel Blending Req'!$A2*(1-B2)</f>
        <v>4.4999999999999998E-2</v>
      </c>
      <c r="C6" s="2">
        <f>'Biofuel Blending Req'!$A2*(1-C2)</f>
        <v>4.4999999999999998E-2</v>
      </c>
      <c r="D6" s="2">
        <f>'Biofuel Blending Req'!$A2*(1-D2)</f>
        <v>4.4999999999999998E-2</v>
      </c>
      <c r="E6" s="2">
        <f>'Biofuel Blending Req'!$A2*(1-E2)</f>
        <v>4.4999999999999998E-2</v>
      </c>
      <c r="F6" s="2">
        <f>'Biofuel Blending Req'!$A2*(1-F2)</f>
        <v>4.4999999999999998E-2</v>
      </c>
      <c r="G6" s="2">
        <f>'Biofuel Blending Req'!$A2*(1-G2)</f>
        <v>4.4999999999999998E-2</v>
      </c>
      <c r="H6" s="2">
        <f>'Biofuel Blending Req'!$A2*(1-H2)</f>
        <v>4.4999999999999998E-2</v>
      </c>
      <c r="I6" s="2">
        <f>'Biofuel Blending Req'!$A2*(1-I2)</f>
        <v>4.4999999999999998E-2</v>
      </c>
      <c r="J6" s="2">
        <f>'Biofuel Blending Req'!$A2*(1-J2)</f>
        <v>4.4999999999999998E-2</v>
      </c>
      <c r="K6" s="2">
        <f>'Biofuel Blending Req'!$A2*(1-K2)</f>
        <v>4.4999999999999998E-2</v>
      </c>
      <c r="L6" s="2">
        <f>'Biofuel Blending Req'!$A2*(1-L2)</f>
        <v>4.4999999999999998E-2</v>
      </c>
      <c r="M6" s="2">
        <f>'Biofuel Blending Req'!$A2*(1-M2)</f>
        <v>4.4999999999999998E-2</v>
      </c>
      <c r="N6" s="2">
        <f>'Biofuel Blending Req'!$A2*(1-N2)</f>
        <v>4.4999999999999998E-2</v>
      </c>
      <c r="O6" s="2">
        <f>'Biofuel Blending Req'!$A2*(1-O2)</f>
        <v>4.4999999999999998E-2</v>
      </c>
      <c r="P6" s="2">
        <f>'Biofuel Blending Req'!$A2*(1-P2)</f>
        <v>4.4999999999999998E-2</v>
      </c>
      <c r="Q6" s="2">
        <f>'Biofuel Blending Req'!$A2*(1-Q2)</f>
        <v>4.4999999999999998E-2</v>
      </c>
      <c r="R6" s="2">
        <f>'Biofuel Blending Req'!$A2*(1-R2)</f>
        <v>4.4999999999999998E-2</v>
      </c>
      <c r="S6" s="2">
        <f>'Biofuel Blending Req'!$A2*(1-S2)</f>
        <v>4.4999999999999998E-2</v>
      </c>
      <c r="T6" s="2">
        <f>'Biofuel Blending Req'!$A2*(1-T2)</f>
        <v>4.4999999999999998E-2</v>
      </c>
      <c r="U6" s="2">
        <f>'Biofuel Blending Req'!$A2*(1-U2)</f>
        <v>4.4999999999999998E-2</v>
      </c>
      <c r="V6" s="2">
        <f>'Biofuel Blending Req'!$A2*(1-V2)</f>
        <v>4.4999999999999998E-2</v>
      </c>
      <c r="W6" s="2">
        <f>'Biofuel Blending Req'!$A2*(1-W2)</f>
        <v>4.4999999999999998E-2</v>
      </c>
      <c r="X6" s="2">
        <f>'Biofuel Blending Req'!$A2*(1-X2)</f>
        <v>4.4999999999999998E-2</v>
      </c>
      <c r="Y6" s="2">
        <f>'Biofuel Blending Req'!$A2*(1-Y2)</f>
        <v>4.4999999999999998E-2</v>
      </c>
      <c r="Z6" s="2">
        <f>'Biofuel Blending Req'!$A2*(1-Z2)</f>
        <v>4.4999999999999998E-2</v>
      </c>
      <c r="AA6" s="2">
        <f>'Biofuel Blending Req'!$A2*(1-AA2)</f>
        <v>4.4999999999999998E-2</v>
      </c>
      <c r="AB6" s="2">
        <f>'Biofuel Blending Req'!$A2*(1-AB2)</f>
        <v>4.4999999999999998E-2</v>
      </c>
      <c r="AC6" s="2">
        <f>'Biofuel Blending Req'!$A2*(1-AC2)</f>
        <v>4.4999999999999998E-2</v>
      </c>
      <c r="AD6" s="2">
        <f>'Biofuel Blending Req'!$A2*(1-AD2)</f>
        <v>4.4999999999999998E-2</v>
      </c>
      <c r="AE6" s="2">
        <f>'Biofuel Blending Req'!$A2*(1-AE2)</f>
        <v>4.4999999999999998E-2</v>
      </c>
      <c r="AF6" s="2">
        <f>'Biofuel Blending Req'!$A2*(1-AF2)</f>
        <v>4.4999999999999998E-2</v>
      </c>
      <c r="AG6" s="2">
        <f>'Biofuel Blending Req'!$A2*(1-AG2)</f>
        <v>4.4999999999999998E-2</v>
      </c>
      <c r="AH6" s="2">
        <f>'Biofuel Blending Req'!$A2*(1-AH2)</f>
        <v>4.4999999999999998E-2</v>
      </c>
      <c r="AI6" s="2">
        <f>'Biofuel Blending Req'!$A2*(1-AI2)</f>
        <v>4.4999999999999998E-2</v>
      </c>
      <c r="AJ6" s="2">
        <f>'Biofuel Blending Req'!$A2*(1-AJ2)</f>
        <v>4.4999999999999998E-2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5" x14ac:dyDescent="0.25"/>
  <sheetData>
    <row r="1" spans="1:1" x14ac:dyDescent="0.25">
      <c r="A1" t="s">
        <v>11</v>
      </c>
    </row>
    <row r="2" spans="1:1" x14ac:dyDescent="0.25">
      <c r="A2" t="s">
        <v>12</v>
      </c>
    </row>
    <row r="4" spans="1:1" x14ac:dyDescent="0.25">
      <c r="A4" t="s">
        <v>13</v>
      </c>
    </row>
    <row r="5" spans="1:1" x14ac:dyDescent="0.25">
      <c r="A5">
        <v>0.55000000000000004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22</v>
      </c>
    </row>
    <row r="11" spans="1:1" x14ac:dyDescent="0.25">
      <c r="A11" s="5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G20" sqref="G20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5</v>
      </c>
      <c r="B4" s="2">
        <f>100%-B6</f>
        <v>0.9</v>
      </c>
      <c r="C4" s="2">
        <f>$B4</f>
        <v>0.9</v>
      </c>
      <c r="D4" s="2">
        <f t="shared" ref="D4:AJ6" si="0">$B4</f>
        <v>0.9</v>
      </c>
      <c r="E4" s="2">
        <f t="shared" si="0"/>
        <v>0.9</v>
      </c>
      <c r="F4" s="2">
        <f t="shared" si="0"/>
        <v>0.9</v>
      </c>
      <c r="G4" s="2">
        <f t="shared" si="0"/>
        <v>0.9</v>
      </c>
      <c r="H4" s="2">
        <f t="shared" si="0"/>
        <v>0.9</v>
      </c>
      <c r="I4" s="2">
        <f t="shared" si="0"/>
        <v>0.9</v>
      </c>
      <c r="J4" s="2">
        <f t="shared" si="0"/>
        <v>0.9</v>
      </c>
      <c r="K4" s="2">
        <f t="shared" si="0"/>
        <v>0.9</v>
      </c>
      <c r="L4" s="2">
        <f t="shared" si="0"/>
        <v>0.9</v>
      </c>
      <c r="M4" s="2">
        <f t="shared" si="0"/>
        <v>0.9</v>
      </c>
      <c r="N4" s="2">
        <f t="shared" si="0"/>
        <v>0.9</v>
      </c>
      <c r="O4" s="2">
        <f t="shared" si="0"/>
        <v>0.9</v>
      </c>
      <c r="P4" s="2">
        <f t="shared" si="0"/>
        <v>0.9</v>
      </c>
      <c r="Q4" s="2">
        <f t="shared" si="0"/>
        <v>0.9</v>
      </c>
      <c r="R4" s="2">
        <f t="shared" si="0"/>
        <v>0.9</v>
      </c>
      <c r="S4" s="2">
        <f t="shared" si="0"/>
        <v>0.9</v>
      </c>
      <c r="T4" s="2">
        <f t="shared" si="0"/>
        <v>0.9</v>
      </c>
      <c r="U4" s="2">
        <f t="shared" si="0"/>
        <v>0.9</v>
      </c>
      <c r="V4" s="2">
        <f t="shared" si="0"/>
        <v>0.9</v>
      </c>
      <c r="W4" s="2">
        <f t="shared" si="0"/>
        <v>0.9</v>
      </c>
      <c r="X4" s="2">
        <f t="shared" si="0"/>
        <v>0.9</v>
      </c>
      <c r="Y4" s="2">
        <f t="shared" si="0"/>
        <v>0.9</v>
      </c>
      <c r="Z4" s="2">
        <f t="shared" si="0"/>
        <v>0.9</v>
      </c>
      <c r="AA4" s="2">
        <f t="shared" si="0"/>
        <v>0.9</v>
      </c>
      <c r="AB4" s="2">
        <f t="shared" si="0"/>
        <v>0.9</v>
      </c>
      <c r="AC4" s="2">
        <f t="shared" si="0"/>
        <v>0.9</v>
      </c>
      <c r="AD4" s="2">
        <f t="shared" si="0"/>
        <v>0.9</v>
      </c>
      <c r="AE4" s="2">
        <f t="shared" si="0"/>
        <v>0.9</v>
      </c>
      <c r="AF4" s="2">
        <f t="shared" si="0"/>
        <v>0.9</v>
      </c>
      <c r="AG4" s="2">
        <f t="shared" si="0"/>
        <v>0.9</v>
      </c>
      <c r="AH4" s="2">
        <f t="shared" si="0"/>
        <v>0.9</v>
      </c>
      <c r="AI4" s="2">
        <f t="shared" si="0"/>
        <v>0.9</v>
      </c>
      <c r="AJ4" s="2">
        <f t="shared" si="0"/>
        <v>0.9</v>
      </c>
    </row>
    <row r="5" spans="1:36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7</v>
      </c>
      <c r="B6" s="2">
        <f>'Biofuel Blending Req'!A2</f>
        <v>0.1</v>
      </c>
      <c r="C6" s="2">
        <f t="shared" ref="C5:R6" si="1">$B6</f>
        <v>0.1</v>
      </c>
      <c r="D6" s="2">
        <f t="shared" si="0"/>
        <v>0.1</v>
      </c>
      <c r="E6" s="2">
        <f t="shared" si="0"/>
        <v>0.1</v>
      </c>
      <c r="F6" s="2">
        <f t="shared" si="0"/>
        <v>0.1</v>
      </c>
      <c r="G6" s="2">
        <f t="shared" si="0"/>
        <v>0.1</v>
      </c>
      <c r="H6" s="2">
        <f t="shared" si="0"/>
        <v>0.1</v>
      </c>
      <c r="I6" s="2">
        <f t="shared" si="0"/>
        <v>0.1</v>
      </c>
      <c r="J6" s="2">
        <f t="shared" si="0"/>
        <v>0.1</v>
      </c>
      <c r="K6" s="2">
        <f t="shared" si="0"/>
        <v>0.1</v>
      </c>
      <c r="L6" s="2">
        <f t="shared" si="0"/>
        <v>0.1</v>
      </c>
      <c r="M6" s="2">
        <f t="shared" si="0"/>
        <v>0.1</v>
      </c>
      <c r="N6" s="2">
        <f t="shared" si="0"/>
        <v>0.1</v>
      </c>
      <c r="O6" s="2">
        <f t="shared" si="0"/>
        <v>0.1</v>
      </c>
      <c r="P6" s="2">
        <f t="shared" si="0"/>
        <v>0.1</v>
      </c>
      <c r="Q6" s="2">
        <f t="shared" si="0"/>
        <v>0.1</v>
      </c>
      <c r="R6" s="2">
        <f t="shared" si="0"/>
        <v>0.1</v>
      </c>
      <c r="S6" s="2">
        <f t="shared" si="0"/>
        <v>0.1</v>
      </c>
      <c r="T6" s="2">
        <f t="shared" si="0"/>
        <v>0.1</v>
      </c>
      <c r="U6" s="2">
        <f t="shared" si="0"/>
        <v>0.1</v>
      </c>
      <c r="V6" s="2">
        <f t="shared" si="0"/>
        <v>0.1</v>
      </c>
      <c r="W6" s="2">
        <f t="shared" si="0"/>
        <v>0.1</v>
      </c>
      <c r="X6" s="2">
        <f t="shared" si="0"/>
        <v>0.1</v>
      </c>
      <c r="Y6" s="2">
        <f t="shared" si="0"/>
        <v>0.1</v>
      </c>
      <c r="Z6" s="2">
        <f t="shared" si="0"/>
        <v>0.1</v>
      </c>
      <c r="AA6" s="2">
        <f t="shared" si="0"/>
        <v>0.1</v>
      </c>
      <c r="AB6" s="2">
        <f t="shared" si="0"/>
        <v>0.1</v>
      </c>
      <c r="AC6" s="2">
        <f t="shared" si="0"/>
        <v>0.1</v>
      </c>
      <c r="AD6" s="2">
        <f t="shared" si="0"/>
        <v>0.1</v>
      </c>
      <c r="AE6" s="2">
        <f t="shared" si="0"/>
        <v>0.1</v>
      </c>
      <c r="AF6" s="2">
        <f t="shared" si="0"/>
        <v>0.1</v>
      </c>
      <c r="AG6" s="2">
        <f t="shared" si="0"/>
        <v>0.1</v>
      </c>
      <c r="AH6" s="2">
        <f t="shared" si="0"/>
        <v>0.1</v>
      </c>
      <c r="AI6" s="2">
        <f t="shared" si="0"/>
        <v>0.1</v>
      </c>
      <c r="AJ6" s="2">
        <f t="shared" si="0"/>
        <v>0.1</v>
      </c>
    </row>
    <row r="7" spans="1:3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About</vt:lpstr>
      <vt:lpstr>Psgr Mode Share by Tech</vt:lpstr>
      <vt:lpstr>Freight Mode Share by Tech</vt:lpstr>
      <vt:lpstr>Biofuel Blending Req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nonroad</vt:lpstr>
      <vt:lpstr>BPoEFUbVT-aircraft-psgr-nonroad</vt:lpstr>
      <vt:lpstr>BPoEFUbVT-aircraft-frgt-nonroad</vt:lpstr>
      <vt:lpstr>BPoEFUbVT-rail-psgr-nonroad</vt:lpstr>
      <vt:lpstr>BPoEFUbVT-rail-frgt-nonroad</vt:lpstr>
      <vt:lpstr>BPoEFUbVT-ships-psgr-nonroad</vt:lpstr>
      <vt:lpstr>BPoEFUbVT-ships-frgt-nonroad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Emily Mangan</cp:lastModifiedBy>
  <dcterms:created xsi:type="dcterms:W3CDTF">2017-06-23T20:50:52Z</dcterms:created>
  <dcterms:modified xsi:type="dcterms:W3CDTF">2018-04-10T23:54:33Z</dcterms:modified>
</cp:coreProperties>
</file>