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indst\PPRiFUfICaWHR\"/>
    </mc:Choice>
  </mc:AlternateContent>
  <bookViews>
    <workbookView xWindow="-120" yWindow="-120" windowWidth="20730" windowHeight="11160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8" i="2" l="1"/>
  <c r="B9" i="3" l="1"/>
  <c r="B7" i="3"/>
  <c r="B6" i="3"/>
  <c r="B3" i="3"/>
  <c r="C4" i="2"/>
  <c r="C7" i="2" s="1"/>
  <c r="B4" i="2"/>
  <c r="B7" i="2" s="1"/>
  <c r="B10" i="2" l="1"/>
  <c r="N39" i="2"/>
  <c r="B4" i="3" l="1"/>
  <c r="B5" i="3"/>
  <c r="B2" i="3"/>
</calcChain>
</file>

<file path=xl/sharedStrings.xml><?xml version="1.0" encoding="utf-8"?>
<sst xmlns="http://schemas.openxmlformats.org/spreadsheetml/2006/main" count="48" uniqueCount="47">
  <si>
    <t>Source:</t>
  </si>
  <si>
    <t>Item</t>
  </si>
  <si>
    <t>Energy Use (quadrillion BTU/yr)</t>
  </si>
  <si>
    <t>Notes: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</si>
  <si>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</si>
  <si>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</si>
  <si>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</si>
  <si>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</si>
  <si>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</si>
  <si>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</si>
  <si>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</si>
  <si>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</si>
  <si>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PPRiFUfICaWHR Potential Perc Reduction in Fuel Use from Increased Cogen and Waste Heat Recovery</t>
  </si>
  <si>
    <t>Pot Perc Red in Fuel Use (dimensionless)</t>
  </si>
  <si>
    <t>Waste heat recovery related calculations</t>
  </si>
  <si>
    <t>IEA, WBCSD</t>
  </si>
  <si>
    <t xml:space="preserve">Technology Roadmap: Low-Carbon Technology for the Indian Cement Industry </t>
  </si>
  <si>
    <t>https://www.iea.org/publications/freepublications/publication/2012_Cement_in_India_Roadmap.pdf</t>
  </si>
  <si>
    <t>Table 2 Page 15</t>
  </si>
  <si>
    <t>Cogeneration figure</t>
  </si>
  <si>
    <t>IEA</t>
  </si>
  <si>
    <t>Combined Heat and Power</t>
  </si>
  <si>
    <t>https://www.iea.org/publications/freepublications/publication/chp_report.pdf</t>
  </si>
  <si>
    <t>Page 4</t>
  </si>
  <si>
    <t>There was limited information available on this, so a common factor was applied to the sectors for CHP</t>
  </si>
  <si>
    <t>WHR was first only applied to cement and Iron and Steel.</t>
  </si>
  <si>
    <t>More recently, low temperature WHR systems is found to have potential in the fertilizer sector</t>
  </si>
  <si>
    <t xml:space="preserve">Further, AEEE report mentions that technology is not a barrier for WHR uptake, and hence, </t>
  </si>
  <si>
    <t>WHR has been applied to Chemicals sector as well</t>
  </si>
  <si>
    <t>Waste heat recovery</t>
  </si>
  <si>
    <t>Cement</t>
  </si>
  <si>
    <t>Clinker</t>
  </si>
  <si>
    <t xml:space="preserve">Total demand for energy in 2050 </t>
  </si>
  <si>
    <t>Units</t>
  </si>
  <si>
    <t>kWh*1000000</t>
  </si>
  <si>
    <t>kcal*1000000</t>
  </si>
  <si>
    <t>Conversion factor (to PJ)</t>
  </si>
  <si>
    <t>In PJ</t>
  </si>
  <si>
    <t>Total (cement + clinker)</t>
  </si>
  <si>
    <t>Total savings</t>
  </si>
  <si>
    <t>Percentage savings</t>
  </si>
  <si>
    <t>Cogeneration</t>
  </si>
  <si>
    <t>"CHP can reduce CO2 emissions arising from new generation in 2015 by more than 4% (170 Mt /
year), while in 2030 this saving increases to more than 10% (950 Mt / year) – equivalent to one and a half times India’s total annual emissions of CO2 from power generation. "</t>
  </si>
  <si>
    <t>Source: https://www.iea.org/publications/freepublications/publication/chp_report.pdf</t>
  </si>
  <si>
    <t>Source: https://shaktifoundation.in/wp-content/uploads/2017/06/PAT-Pulse-II_May-2016_for-website1.pdf</t>
  </si>
  <si>
    <t>Page 10</t>
  </si>
  <si>
    <t>Page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</si>
</sst>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 applyFill="1" applyAlignment="1">
      <alignment horizontal="left" indent="12"/>
    </xf>
    <xf numFmtId="0" fontId="0" fillId="0" borderId="0" xfId="0" applyFill="1"/>
    <xf numFmtId="9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1066800</xdr:colOff>
      <xdr:row>15</xdr:row>
      <xdr:rowOff>127000</xdr:rowOff>
    </xdr:from>
    <xdr:to>
      <xdr:col>11</xdr:col>
      <xdr:colOff>592137</xdr:colOff>
      <xdr:row>34</xdr:row>
      <xdr:rowOff>898525</xdr:rowOff>
    </xdr:to>
    <xdr:pic>
      <xdr:nvPicPr>
        <xdr:cNvPr id="2" name="Picture 1" descr="Screen Shot 2018-04-12 at 4.40.16 am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2841625"/>
          <a:ext cx="7759700" cy="421005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16</xdr:row>
      <xdr:rowOff>38100</xdr:rowOff>
    </xdr:from>
    <xdr:to>
      <xdr:col>3</xdr:col>
      <xdr:colOff>655638</xdr:colOff>
      <xdr:row>34</xdr:row>
      <xdr:rowOff>885825</xdr:rowOff>
    </xdr:to>
    <xdr:pic>
      <xdr:nvPicPr>
        <xdr:cNvPr id="3" name="Picture 2" descr="Screen Shot 2018-04-12 at 5.10.16 am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2933700"/>
          <a:ext cx="7515225" cy="410527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37</xdr:row>
      <xdr:rowOff>66675</xdr:rowOff>
    </xdr:from>
    <xdr:to>
      <xdr:col>3</xdr:col>
      <xdr:colOff>690563</xdr:colOff>
      <xdr:row>40</xdr:row>
      <xdr:rowOff>76691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3EC711-1C5C-4F6F-8EF5-C6EE98588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8734425"/>
          <a:ext cx="7562850" cy="55294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44</xdr:row>
      <xdr:rowOff>123825</xdr:rowOff>
    </xdr:from>
    <xdr:to>
      <xdr:col>2</xdr:col>
      <xdr:colOff>285750</xdr:colOff>
      <xdr:row>56</xdr:row>
      <xdr:rowOff>126477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0F27CC-51F8-475F-80AF-F69BD8030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10058400"/>
          <a:ext cx="5600700" cy="2174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publications/freepublications/publication/2012_Cement_in_India_Roadmap.pdf" TargetMode="External"/><Relationship Id="rId1" Type="http://schemas.openxmlformats.org/officeDocument/2006/relationships/hyperlink" Target="https://www.iea.org/publications/freepublications/publication/chp_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5" sqref="C25"/>
    </sheetView>
  </sheetViews>
  <sheetFormatPr defaultRowHeight="14.25" x14ac:dyDescent="0.45"/>
  <cols>
    <col min="2" max="2" width="41.1328125" customWidth="1"/>
    <col min="3" max="3" width="29.86328125" customWidth="1"/>
  </cols>
  <sheetData>
    <row r="1" spans="1:3" x14ac:dyDescent="0.45">
      <c r="A1" s="1" t="s">
        <v>12</v>
      </c>
    </row>
    <row r="4" spans="1:3" x14ac:dyDescent="0.45">
      <c r="A4" s="1" t="s">
        <v>0</v>
      </c>
      <c r="B4" s="4" t="s">
        <v>14</v>
      </c>
      <c r="C4" s="4"/>
    </row>
    <row r="5" spans="1:3" x14ac:dyDescent="0.45">
      <c r="B5" t="s">
        <v>15</v>
      </c>
    </row>
    <row r="6" spans="1:3" x14ac:dyDescent="0.45">
      <c r="B6" s="2">
        <v>2013</v>
      </c>
    </row>
    <row r="7" spans="1:3" x14ac:dyDescent="0.45">
      <c r="B7" t="s">
        <v>16</v>
      </c>
    </row>
    <row r="8" spans="1:3" x14ac:dyDescent="0.45">
      <c r="B8" s="3" t="s">
        <v>17</v>
      </c>
    </row>
    <row r="9" spans="1:3" x14ac:dyDescent="0.45">
      <c r="B9" t="s">
        <v>18</v>
      </c>
    </row>
    <row r="11" spans="1:3" x14ac:dyDescent="0.45">
      <c r="A11" s="11"/>
      <c r="B11" s="4" t="s">
        <v>19</v>
      </c>
      <c r="C11" s="12"/>
    </row>
    <row r="12" spans="1:3" x14ac:dyDescent="0.45">
      <c r="B12" t="s">
        <v>20</v>
      </c>
    </row>
    <row r="13" spans="1:3" x14ac:dyDescent="0.45">
      <c r="B13" s="2">
        <v>2008</v>
      </c>
    </row>
    <row r="14" spans="1:3" x14ac:dyDescent="0.45">
      <c r="B14" t="s">
        <v>21</v>
      </c>
    </row>
    <row r="15" spans="1:3" x14ac:dyDescent="0.45">
      <c r="B15" s="3" t="s">
        <v>22</v>
      </c>
    </row>
    <row r="16" spans="1:3" x14ac:dyDescent="0.45">
      <c r="B16" t="s">
        <v>23</v>
      </c>
    </row>
    <row r="18" spans="1:1" x14ac:dyDescent="0.45">
      <c r="A18" s="1" t="s">
        <v>3</v>
      </c>
    </row>
    <row r="19" spans="1:1" x14ac:dyDescent="0.45">
      <c r="A19" t="s">
        <v>24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  <row r="23" spans="1:1" x14ac:dyDescent="0.45">
      <c r="A23" t="s">
        <v>28</v>
      </c>
    </row>
  </sheetData>
  <hyperlinks>
    <hyperlink ref="B15" r:id="rId1"/>
    <hyperlink ref="B8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B10" sqref="B10"/>
    </sheetView>
  </sheetViews>
  <sheetFormatPr defaultColWidth="8.86328125" defaultRowHeight="14.25" x14ac:dyDescent="0.45"/>
  <cols>
    <col min="1" max="1" width="45.3984375" customWidth="1"/>
    <col min="2" max="2" width="29.3984375" customWidth="1"/>
    <col min="3" max="3" width="21.86328125" customWidth="1"/>
    <col min="4" max="4" width="38.73046875" customWidth="1"/>
    <col min="10" max="10" width="14" customWidth="1"/>
    <col min="11" max="11" width="16" customWidth="1"/>
    <col min="12" max="12" width="13.3984375" customWidth="1"/>
  </cols>
  <sheetData>
    <row r="1" spans="1:3" x14ac:dyDescent="0.45">
      <c r="A1" s="4" t="s">
        <v>1</v>
      </c>
      <c r="B1" s="5" t="s">
        <v>2</v>
      </c>
    </row>
    <row r="2" spans="1:3" x14ac:dyDescent="0.45">
      <c r="A2" t="s">
        <v>29</v>
      </c>
    </row>
    <row r="3" spans="1:3" x14ac:dyDescent="0.45">
      <c r="B3" s="13" t="s">
        <v>30</v>
      </c>
      <c r="C3" s="13" t="s">
        <v>31</v>
      </c>
    </row>
    <row r="4" spans="1:3" x14ac:dyDescent="0.45">
      <c r="A4" s="14" t="s">
        <v>32</v>
      </c>
      <c r="B4" s="13">
        <f>(780*71+1361*70)/2</f>
        <v>75325</v>
      </c>
      <c r="C4" s="13">
        <f>(0.58*780*680*1000+0.58*1361*678*1000)/2</f>
        <v>421415820</v>
      </c>
    </row>
    <row r="5" spans="1:3" x14ac:dyDescent="0.45">
      <c r="A5" s="14" t="s">
        <v>33</v>
      </c>
      <c r="B5" s="13" t="s">
        <v>34</v>
      </c>
      <c r="C5" s="13" t="s">
        <v>35</v>
      </c>
    </row>
    <row r="6" spans="1:3" s="13" customFormat="1" x14ac:dyDescent="0.45">
      <c r="A6" s="14" t="s">
        <v>36</v>
      </c>
      <c r="B6" s="15">
        <v>3.6E-9</v>
      </c>
      <c r="C6" s="15">
        <v>4.1839999999999999E-12</v>
      </c>
    </row>
    <row r="7" spans="1:3" x14ac:dyDescent="0.45">
      <c r="A7" s="14" t="s">
        <v>37</v>
      </c>
      <c r="B7" s="13">
        <f>B4*1000000*3.6/1000000000</f>
        <v>271.17</v>
      </c>
      <c r="C7" s="15">
        <f>C4*1000000*4.18/1000000000000</f>
        <v>1761.5181276000001</v>
      </c>
    </row>
    <row r="8" spans="1:3" x14ac:dyDescent="0.45">
      <c r="A8" s="14" t="s">
        <v>38</v>
      </c>
      <c r="B8" s="16">
        <f>B7+C7</f>
        <v>2032.6881276000001</v>
      </c>
    </row>
    <row r="9" spans="1:3" x14ac:dyDescent="0.45">
      <c r="A9" s="14" t="s">
        <v>39</v>
      </c>
      <c r="B9">
        <f>(20+39)/2</f>
        <v>29.5</v>
      </c>
    </row>
    <row r="10" spans="1:3" x14ac:dyDescent="0.45">
      <c r="A10" s="14" t="s">
        <v>40</v>
      </c>
      <c r="B10" s="17">
        <f>B9/B8</f>
        <v>1.4512801840797252E-2</v>
      </c>
    </row>
    <row r="11" spans="1:3" x14ac:dyDescent="0.45">
      <c r="A11" s="14"/>
      <c r="B11" s="18"/>
    </row>
    <row r="12" spans="1:3" x14ac:dyDescent="0.45">
      <c r="A12" s="2" t="s">
        <v>41</v>
      </c>
      <c r="B12" s="19">
        <v>0.04</v>
      </c>
    </row>
    <row r="13" spans="1:3" x14ac:dyDescent="0.45">
      <c r="A13" s="14"/>
      <c r="B13" s="18"/>
    </row>
    <row r="14" spans="1:3" x14ac:dyDescent="0.45">
      <c r="A14" s="14"/>
      <c r="B14" s="18"/>
    </row>
    <row r="15" spans="1:3" x14ac:dyDescent="0.45">
      <c r="B15" s="18"/>
    </row>
    <row r="34" spans="1:14" ht="95.1" customHeight="1" x14ac:dyDescent="0.45"/>
    <row r="35" spans="1:14" ht="89.1" customHeight="1" x14ac:dyDescent="0.45">
      <c r="A35" s="7" t="s">
        <v>42</v>
      </c>
      <c r="C35" s="7"/>
      <c r="D35" s="7"/>
    </row>
    <row r="36" spans="1:14" x14ac:dyDescent="0.45">
      <c r="A36" t="s">
        <v>43</v>
      </c>
    </row>
    <row r="38" spans="1:14" x14ac:dyDescent="0.45">
      <c r="C38" s="7"/>
    </row>
    <row r="39" spans="1:14" x14ac:dyDescent="0.45">
      <c r="N39">
        <f>C4*4.18/1000000</f>
        <v>1761.5181275999998</v>
      </c>
    </row>
    <row r="42" spans="1:14" x14ac:dyDescent="0.45">
      <c r="A42" t="s">
        <v>44</v>
      </c>
    </row>
    <row r="43" spans="1:14" x14ac:dyDescent="0.45">
      <c r="A43" t="s">
        <v>45</v>
      </c>
    </row>
    <row r="58" spans="1:1" x14ac:dyDescent="0.45">
      <c r="A58" t="s">
        <v>44</v>
      </c>
    </row>
    <row r="59" spans="1:1" x14ac:dyDescent="0.45">
      <c r="A59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15" sqref="B15"/>
    </sheetView>
  </sheetViews>
  <sheetFormatPr defaultRowHeight="14.25" x14ac:dyDescent="0.45"/>
  <cols>
    <col min="1" max="1" width="28.73046875" customWidth="1"/>
    <col min="2" max="2" width="23.73046875" customWidth="1"/>
  </cols>
  <sheetData>
    <row r="1" spans="1:2" ht="28.5" x14ac:dyDescent="0.45">
      <c r="B1" s="10" t="s">
        <v>13</v>
      </c>
    </row>
    <row r="2" spans="1:2" x14ac:dyDescent="0.45">
      <c r="A2" s="7" t="s">
        <v>4</v>
      </c>
      <c r="B2" s="6">
        <f>Data!B10+Data!B12</f>
        <v>5.4512801840797251E-2</v>
      </c>
    </row>
    <row r="3" spans="1:2" x14ac:dyDescent="0.45">
      <c r="A3" s="8" t="s">
        <v>5</v>
      </c>
      <c r="B3" s="6">
        <f>Data!B12</f>
        <v>0.04</v>
      </c>
    </row>
    <row r="4" spans="1:2" x14ac:dyDescent="0.45">
      <c r="A4" s="8" t="s">
        <v>6</v>
      </c>
      <c r="B4" s="6">
        <f>Data!B10+Data!B12</f>
        <v>5.4512801840797251E-2</v>
      </c>
    </row>
    <row r="5" spans="1:2" x14ac:dyDescent="0.45">
      <c r="A5" s="8" t="s">
        <v>7</v>
      </c>
      <c r="B5" s="6">
        <f>Data!B10+Data!B12</f>
        <v>5.4512801840797251E-2</v>
      </c>
    </row>
    <row r="6" spans="1:2" x14ac:dyDescent="0.45">
      <c r="A6" s="8" t="s">
        <v>8</v>
      </c>
      <c r="B6" s="6">
        <f>Data!B12</f>
        <v>0.04</v>
      </c>
    </row>
    <row r="7" spans="1:2" x14ac:dyDescent="0.45">
      <c r="A7" s="8" t="s">
        <v>9</v>
      </c>
      <c r="B7" s="6">
        <f>Data!B12</f>
        <v>0.04</v>
      </c>
    </row>
    <row r="8" spans="1:2" x14ac:dyDescent="0.45">
      <c r="A8" s="8" t="s">
        <v>10</v>
      </c>
      <c r="B8" s="9">
        <v>0</v>
      </c>
    </row>
    <row r="9" spans="1:2" x14ac:dyDescent="0.45">
      <c r="A9" s="8" t="s">
        <v>11</v>
      </c>
      <c r="B9" s="6">
        <f>Data!B12</f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2014-03-25T01:31:56Z</dcterms:created>
  <dcterms:modified xsi:type="dcterms:W3CDTF">2020-05-21T16:28:02Z</dcterms:modified>
</cp:coreProperties>
</file>