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13" yWindow="-113" windowWidth="19418" windowHeight="10418" activeTab="1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B32" i="6"/>
  <c r="E31" i="6" s="1"/>
  <c r="B33" i="6" s="1"/>
  <c r="B34" i="6" s="1"/>
  <c r="B31" i="6"/>
  <c r="C31" i="6" s="1"/>
  <c r="D163" i="5" s="1"/>
  <c r="C82" i="4" s="1"/>
  <c r="D82" i="4" l="1"/>
  <c r="G82" i="3"/>
  <c r="C32" i="6"/>
  <c r="E163" i="5" s="1"/>
  <c r="C34" i="6"/>
  <c r="G163" i="5" s="1"/>
  <c r="B35" i="6"/>
  <c r="C33" i="6"/>
  <c r="F163" i="5" s="1"/>
  <c r="E82" i="4" l="1"/>
  <c r="I82" i="3"/>
  <c r="K82" i="3"/>
  <c r="F82" i="4"/>
  <c r="G82" i="4"/>
  <c r="M82" i="3"/>
  <c r="B36" i="6"/>
  <c r="C35" i="6"/>
  <c r="H163" i="5" s="1"/>
  <c r="H82" i="4" l="1"/>
  <c r="O82" i="3"/>
  <c r="B37" i="6"/>
  <c r="C36" i="6"/>
  <c r="I163" i="5" s="1"/>
  <c r="I82" i="4" l="1"/>
  <c r="Q82" i="3"/>
  <c r="B38" i="6"/>
  <c r="C37" i="6"/>
  <c r="J163" i="5" s="1"/>
  <c r="S82" i="3" l="1"/>
  <c r="J82" i="4"/>
  <c r="B39" i="6"/>
  <c r="C38" i="6"/>
  <c r="K163" i="5" s="1"/>
  <c r="U82" i="3" l="1"/>
  <c r="K82" i="4"/>
  <c r="C39" i="6"/>
  <c r="L163" i="5" s="1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<sst xmlns="http://schemas.openxmlformats.org/spreadsheetml/2006/main" count="250" uniqueCount="184">
  <si>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</si>
  <si>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</si>
  <si>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</si>
  <si>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</si>
  <si>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</si>
  <si>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</si>
  <si>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</si>
  <si>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</si>
  <si>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</si>
  <si>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</si>
  <si>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</si>
  <si>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</si>
  <si>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</si>
  <si>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</si>
  <si>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</si>
  <si>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</si>
  <si>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</si>
  <si>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</si>
  <si>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</si>
  <si>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</si>
  <si>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</si>
  <si>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</si>
  <si>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</si>
  <si>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</si>
  <si>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</si>
  <si>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</si>
  <si>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</si>
  <si>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</si>
  <si>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</si>
  <si>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</si>
  <si>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</si>
  <si>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</si>
  <si>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</si>
  <si>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</si>
  <si>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</si>
  <si>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</si>
  <si>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</si>
  <si>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</si>
  <si>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</si>
  <si>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</si>
  <si>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</si>
  <si>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</si>
  <si>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</si>
  <si>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</si>
  <si>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</si>
  <si>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</si>
  <si>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</si>
  <si>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</si>
  <si>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</si>
  <si>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</si>
  <si>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</si>
  <si>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</si>
  <si>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</si>
  <si>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</si>
  <si>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</si>
  <si>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</si>
  <si>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</si>
  <si>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</si>
  <si>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</si>
  <si>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</si>
  <si>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</si>
  <si>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</si>
  <si>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</si>
  <si>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</si>
  <si>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</si>
  <si>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</si>
  <si>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</si>
  <si>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</si>
  <si>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</si>
  <si>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</si>
  <si>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</si>
  <si>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</si>
  <si>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</si>
  <si>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</si>
  <si>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</si>
  <si>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</si>
  <si>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</si>
  <si>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</si>
  <si>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</si>
  <si>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</si>
  <si>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</si>
  <si>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</si>
  <si>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</si>
  <si>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</si>
  <si>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</si>
  <si>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</si>
  <si>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</si>
  <si>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</si>
  <si>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</si>
  <si>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</si>
  <si>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</si>
  <si>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</si>
  <si>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</si>
  <si>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</si>
  <si>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</si>
  <si>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</si>
  <si>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</si>
  <si>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</si>
  <si>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</si>
  <si>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</si>
  <si>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</si>
  <si>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</si>
  <si>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</si>
  <si>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</si>
  <si>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</si>
  <si>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</si>
  <si>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</si>
  <si>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</si>
  <si>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</si>
  <si>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</si>
  <si>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</si>
  <si>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</si>
  <si>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</si>
  <si>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</si>
  <si>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</si>
  <si>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</si>
  <si>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</si>
  <si>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</si>
  <si>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</si>
  <si>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</si>
  <si>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</si>
  <si>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</si>
  <si>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</si>
  <si>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</si>
  <si>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</si>
  <si>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</si>
  <si>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</si>
  <si>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</si>
  <si>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</si>
  <si>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</si>
  <si>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</si>
  <si>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</si>
  <si>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</si>
  <si>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</si>
  <si>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</si>
  <si>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</si>
  <si>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</si>
  <si>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</si>
  <si>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</si>
  <si>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</si>
  <si>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</si>
  <si>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</si>
  <si>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</si>
  <si>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</si>
  <si>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</si>
  <si>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</si>
  <si>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</si>
  <si>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</si>
  <si>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</si>
  <si>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</si>
  <si>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</si>
  <si>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</si>
  <si>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</si>
  <si>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</si>
  <si>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</si>
  <si>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</si>
  <si>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</si>
  <si>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</si>
  <si>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</si>
  <si>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</si>
  <si>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</si>
  <si>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</si>
  <si>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</si>
  <si>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</si>
  <si>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</si>
  <si>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</si>
  <si>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</si>
  <si>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</si>
  <si>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</si>
  <si>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</si>
  <si>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</si>
  <si>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</si>
  <si>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</si>
  <si>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</si>
  <si>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</si>
  <si>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</si>
  <si>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U.S. GDP Impact of SARC-CoV-2 Pandemic</t>
  </si>
  <si>
    <t>Goldman Sachs (via Business Insider)</t>
  </si>
  <si>
    <t>Goldman Sachs now says US GDP will shrink 24% next quarter amid the coronavirus pandemic - which would be 2.5 times bigger than any decline in history</t>
  </si>
  <si>
    <t>https://markets.businessinsider.com/news/stocks/us-gdp-drop-record-2q-amid-coronavirus-recession-goldman-sachs-2020-3-1029018308</t>
  </si>
  <si>
    <t>Exhibit 2 and paragraph of text immediately above exhibit 2</t>
  </si>
  <si>
    <t>Other values intended to be user-specified, with no source needed.</t>
  </si>
  <si>
    <t>GDP Impact</t>
  </si>
  <si>
    <t>Impact Relative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</si>
</sst>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0" fillId="0" borderId="0" xfId="0" applyAlignment="1">
      <alignment horizontal="left"/>
    </xf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</xdr:row>
      <xdr:rowOff>0</xdr:rowOff>
    </xdr:from>
    <xdr:to>
      <xdr:col>10</xdr:col>
      <xdr:colOff>3175</xdr:colOff>
      <xdr:row>25</xdr:row>
      <xdr:rowOff>103417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11F19-239B-4E49-97E7-4B5448B6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9600" y="552450"/>
          <a:ext cx="6600825" cy="4154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ets.businessinsider.com/news/stocks/us-gdp-drop-record-2q-amid-coronavirus-recession-goldman-sachs-2020-3-10290183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79687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176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2">
        <v>2020</v>
      </c>
    </row>
    <row r="6" spans="1:6" x14ac:dyDescent="0.45">
      <c r="B6" t="s">
        <v>178</v>
      </c>
    </row>
    <row r="7" spans="1:6" x14ac:dyDescent="0.45">
      <c r="B7" s="33" t="s">
        <v>179</v>
      </c>
    </row>
    <row r="8" spans="1:6" x14ac:dyDescent="0.45">
      <c r="B8" t="s">
        <v>180</v>
      </c>
    </row>
    <row r="10" spans="1:6" x14ac:dyDescent="0.45">
      <c r="B10" s="19" t="s">
        <v>181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150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9" t="s">
        <v>104</v>
      </c>
    </row>
    <row r="37" spans="1:2" x14ac:dyDescent="0.45">
      <c r="B37" t="s">
        <v>92</v>
      </c>
    </row>
    <row r="38" spans="1:2" x14ac:dyDescent="0.45">
      <c r="B38" s="19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9" t="s">
        <v>95</v>
      </c>
    </row>
    <row r="42" spans="1:2" x14ac:dyDescent="0.45">
      <c r="B42" s="19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 s="7">
        <v>1.0089999999999999</v>
      </c>
      <c r="C66" s="7"/>
      <c r="D66" s="8"/>
    </row>
    <row r="67" spans="1:4" x14ac:dyDescent="0.45">
      <c r="A67" s="6" t="s">
        <v>51</v>
      </c>
      <c r="B67" s="7">
        <v>-0.27</v>
      </c>
      <c r="C67" s="7"/>
      <c r="D67" s="8"/>
    </row>
    <row r="68" spans="1:4" ht="14.65" thickBot="1" x14ac:dyDescent="0.5">
      <c r="A68" s="9" t="s">
        <v>52</v>
      </c>
      <c r="B68" s="10">
        <v>-15</v>
      </c>
      <c r="C68" s="10"/>
      <c r="D68" s="11"/>
    </row>
    <row r="97" spans="1:2" x14ac:dyDescent="0.45">
      <c r="A97" s="1" t="s">
        <v>158</v>
      </c>
    </row>
    <row r="98" spans="1:2" x14ac:dyDescent="0.45">
      <c r="A98" t="s">
        <v>159</v>
      </c>
    </row>
    <row r="99" spans="1:2" x14ac:dyDescent="0.45">
      <c r="A99" t="s">
        <v>160</v>
      </c>
    </row>
    <row r="100" spans="1:2" x14ac:dyDescent="0.45">
      <c r="A100" t="s">
        <v>161</v>
      </c>
    </row>
    <row r="101" spans="1:2" x14ac:dyDescent="0.45">
      <c r="A101" s="23">
        <v>6</v>
      </c>
      <c r="B101" t="s">
        <v>162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ColWidth="9.19921875" defaultRowHeight="14.25" x14ac:dyDescent="0.45"/>
  <cols>
    <col min="1" max="1" width="53.46484375" customWidth="1"/>
    <col min="2" max="34" width="9.19921875" style="16"/>
    <col min="35" max="16384" width="9.1992187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2"/>
    </row>
    <row r="37" spans="1:34" x14ac:dyDescent="0.45">
      <c r="B37" s="16">
        <v>1</v>
      </c>
      <c r="C37" s="16">
        <v>1</v>
      </c>
      <c r="AH37" s="12"/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Adjustment'!$A$31:$C$39,3,FALSE)</f>
        <v>1</v>
      </c>
      <c r="E163" s="16">
        <f>VLOOKUP(E$162,'Exogenous GDP Adjustment'!$A$31:$C$39,3,FALSE)</f>
        <v>0.41176470588235287</v>
      </c>
      <c r="F163" s="16">
        <f>VLOOKUP(F$162,'Exogenous GDP Adjustment'!$A$31:$C$39,3,FALSE)</f>
        <v>0.16955017301038056</v>
      </c>
      <c r="G163" s="16">
        <f>VLOOKUP(G$162,'Exogenous GDP Adjustment'!$A$31:$C$39,3,FALSE)</f>
        <v>6.9814777121921398E-2</v>
      </c>
      <c r="H163" s="16">
        <f>VLOOKUP(H$162,'Exogenous GDP Adjustment'!$A$31:$C$39,3,FALSE)</f>
        <v>2.8747261167849984E-2</v>
      </c>
      <c r="I163" s="16">
        <f>VLOOKUP(I$162,'Exogenous GDP Adjustment'!$A$31:$C$39,3,FALSE)</f>
        <v>1.1837107539702933E-2</v>
      </c>
      <c r="J163" s="16">
        <f>VLOOKUP(J$162,'Exogenous GDP Adjustment'!$A$31:$C$39,3,FALSE)</f>
        <v>4.8741031045835591E-3</v>
      </c>
      <c r="K163" s="16">
        <f>VLOOKUP(K$162,'Exogenous GDP Adjustment'!$A$31:$C$39,3,FALSE)</f>
        <v>2.0069836312991123E-3</v>
      </c>
      <c r="L163" s="16">
        <f>VLOOKUP(L$162,'Exogenous GDP Adjustment'!$A$31:$C$39,3,FALSE)</f>
        <v>8.2640502465257545E-4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464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1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1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1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1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1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1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1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1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1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1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1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1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1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1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1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0.41176499999999999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0.16955000000000001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6.9815000000000002E-2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2.8747000000000002E-2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1.1837E-2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4.8739999999999999E-3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2.0070000000000001E-3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8.2600000000000002E-4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9921875" defaultRowHeight="14.25" x14ac:dyDescent="0.45"/>
  <cols>
    <col min="1" max="1" width="53.46484375" style="12" customWidth="1"/>
    <col min="2" max="66" width="9.19921875" style="12"/>
    <col min="67" max="67" width="9.19921875" style="22"/>
    <col min="68" max="16384" width="9.1992187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1</v>
      </c>
      <c r="D19" s="12" t="e">
        <f>IF(ISBLANK('Set Schedules Here'!#REF!),"",ROUND('Set Schedules Here'!#REF!,rounding_decimal_places))</f>
        <v>#REF!</v>
      </c>
      <c r="E19" s="12" t="e">
        <f>IF(ISBLANK('Set Schedules Here'!#REF!),"",ROUND('Set Schedules Here'!#REF!,rounding_decimal_places))</f>
        <v>#REF!</v>
      </c>
      <c r="F19" s="12">
        <f>IF(ISBLANK('Set Schedules Here'!C36),"",ROUND('Set Schedules Here'!C36,rounding_decimal_places))</f>
        <v>2050</v>
      </c>
      <c r="G19" s="12">
        <f>IF(ISBLANK('Set Schedules Here'!C37),"",ROUND('Set Schedules Here'!C37,rounding_decimal_places))</f>
        <v>1</v>
      </c>
      <c r="H19" s="12" t="str">
        <f>IF(ISBLANK('Set Schedules Here'!D36),"",ROUND('Set Schedules Here'!D36,rounding_decimal_places))</f>
        <v/>
      </c>
      <c r="I19" s="12" t="str">
        <f>IF(ISBLANK('Set Schedules Here'!D37),"",ROUND('Set Schedules Here'!D37,rounding_decimal_places))</f>
        <v/>
      </c>
      <c r="J19" s="12" t="str">
        <f>IF(ISBLANK('Set Schedules Here'!E36),"",ROUND('Set Schedules Here'!E36,rounding_decimal_places))</f>
        <v/>
      </c>
      <c r="K19" s="12" t="str">
        <f>IF(ISBLANK('Set Schedules Here'!E37),"",ROUND('Set Schedules Here'!E37,rounding_decimal_places))</f>
        <v/>
      </c>
      <c r="L19" s="12" t="str">
        <f>IF(ISBLANK('Set Schedules Here'!F36),"",ROUND('Set Schedules Here'!F36,rounding_decimal_places))</f>
        <v/>
      </c>
      <c r="M19" s="12" t="str">
        <f>IF(ISBLANK('Set Schedules Here'!F37),"",ROUND('Set Schedules Here'!F37,rounding_decimal_places))</f>
        <v/>
      </c>
      <c r="N19" s="12" t="str">
        <f>IF(ISBLANK('Set Schedules Here'!G36),"",ROUND('Set Schedules Here'!G36,rounding_decimal_places))</f>
        <v/>
      </c>
      <c r="O19" s="12" t="str">
        <f>IF(ISBLANK('Set Schedules Here'!G37),"",ROUND('Set Schedules Here'!G37,rounding_decimal_places))</f>
        <v/>
      </c>
      <c r="P19" s="12" t="str">
        <f>IF(ISBLANK('Set Schedules Here'!H36),"",ROUND('Set Schedules Here'!H36,rounding_decimal_places))</f>
        <v/>
      </c>
      <c r="Q19" s="12" t="str">
        <f>IF(ISBLANK('Set Schedules Here'!H37),"",ROUND('Set Schedules Here'!H37,rounding_decimal_places))</f>
        <v/>
      </c>
      <c r="R19" s="12" t="str">
        <f>IF(ISBLANK('Set Schedules Here'!I36),"",ROUND('Set Schedules Here'!I36,rounding_decimal_places))</f>
        <v/>
      </c>
      <c r="S19" s="12" t="str">
        <f>IF(ISBLANK('Set Schedules Here'!I37),"",ROUND('Set Schedules Here'!I37,rounding_decimal_places))</f>
        <v/>
      </c>
      <c r="T19" s="12" t="str">
        <f>IF(ISBLANK('Set Schedules Here'!J36),"",ROUND('Set Schedules Here'!J36,rounding_decimal_places))</f>
        <v/>
      </c>
      <c r="U19" s="12" t="str">
        <f>IF(ISBLANK('Set Schedules Here'!J37),"",ROUND('Set Schedules Here'!J37,rounding_decimal_places))</f>
        <v/>
      </c>
      <c r="V19" s="12" t="str">
        <f>IF(ISBLANK('Set Schedules Here'!K36),"",ROUND('Set Schedules Here'!K36,rounding_decimal_places))</f>
        <v/>
      </c>
      <c r="W19" s="12" t="str">
        <f>IF(ISBLANK('Set Schedules Here'!K37),"",ROUND('Set Schedules Here'!K37,rounding_decimal_places))</f>
        <v/>
      </c>
      <c r="X19" s="12" t="str">
        <f>IF(ISBLANK('Set Schedules Here'!L36),"",ROUND('Set Schedules Here'!L36,rounding_decimal_places))</f>
        <v/>
      </c>
      <c r="Y19" s="12" t="str">
        <f>IF(ISBLANK('Set Schedules Here'!L37),"",ROUND('Set Schedules Here'!L37,rounding_decimal_places))</f>
        <v/>
      </c>
      <c r="Z19" s="12" t="str">
        <f>IF(ISBLANK('Set Schedules Here'!M36),"",ROUND('Set Schedules Here'!M36,rounding_decimal_places))</f>
        <v/>
      </c>
      <c r="AA19" s="12" t="str">
        <f>IF(ISBLANK('Set Schedules Here'!M37),"",ROUND('Set Schedules Here'!M37,rounding_decimal_places))</f>
        <v/>
      </c>
      <c r="AB19" s="12" t="str">
        <f>IF(ISBLANK('Set Schedules Here'!N36),"",ROUND('Set Schedules Here'!N36,rounding_decimal_places))</f>
        <v/>
      </c>
      <c r="AC19" s="12" t="str">
        <f>IF(ISBLANK('Set Schedules Here'!N37),"",ROUND('Set Schedules Here'!N37,rounding_decimal_places))</f>
        <v/>
      </c>
      <c r="AD19" s="12" t="str">
        <f>IF(ISBLANK('Set Schedules Here'!O36),"",ROUND('Set Schedules Here'!O36,rounding_decimal_places))</f>
        <v/>
      </c>
      <c r="AE19" s="12" t="str">
        <f>IF(ISBLANK('Set Schedules Here'!O37),"",ROUND('Set Schedules Here'!O37,rounding_decimal_places))</f>
        <v/>
      </c>
      <c r="AF19" s="12" t="str">
        <f>IF(ISBLANK('Set Schedules Here'!P36),"",ROUND('Set Schedules Here'!P36,rounding_decimal_places))</f>
        <v/>
      </c>
      <c r="AG19" s="12" t="str">
        <f>IF(ISBLANK('Set Schedules Here'!P37),"",ROUND('Set Schedules Here'!P37,rounding_decimal_places))</f>
        <v/>
      </c>
      <c r="AH19" s="12" t="str">
        <f>IF(ISBLANK('Set Schedules Here'!Q36),"",ROUND('Set Schedules Here'!Q36,rounding_decimal_places))</f>
        <v/>
      </c>
      <c r="AI19" s="12" t="str">
        <f>IF(ISBLANK('Set Schedules Here'!Q37),"",ROUND('Set Schedules Here'!Q37,rounding_decimal_places))</f>
        <v/>
      </c>
      <c r="AJ19" s="12" t="str">
        <f>IF(ISBLANK('Set Schedules Here'!R36),"",ROUND('Set Schedules Here'!R36,rounding_decimal_places))</f>
        <v/>
      </c>
      <c r="AK19" s="12" t="str">
        <f>IF(ISBLANK('Set Schedules Here'!R37),"",ROUND('Set Schedules Here'!R37,rounding_decimal_places))</f>
        <v/>
      </c>
      <c r="AL19" s="12" t="str">
        <f>IF(ISBLANK('Set Schedules Here'!S36),"",ROUND('Set Schedules Here'!S36,rounding_decimal_places))</f>
        <v/>
      </c>
      <c r="AM19" s="12" t="str">
        <f>IF(ISBLANK('Set Schedules Here'!S37),"",ROUND('Set Schedules Here'!S37,rounding_decimal_places))</f>
        <v/>
      </c>
      <c r="AN19" s="12" t="str">
        <f>IF(ISBLANK('Set Schedules Here'!T36),"",ROUND('Set Schedules Here'!T36,rounding_decimal_places))</f>
        <v/>
      </c>
      <c r="AO19" s="12" t="str">
        <f>IF(ISBLANK('Set Schedules Here'!T37),"",ROUND('Set Schedules Here'!T37,rounding_decimal_places))</f>
        <v/>
      </c>
      <c r="AP19" s="12" t="str">
        <f>IF(ISBLANK('Set Schedules Here'!U36),"",ROUND('Set Schedules Here'!U36,rounding_decimal_places))</f>
        <v/>
      </c>
      <c r="AQ19" s="12" t="str">
        <f>IF(ISBLANK('Set Schedules Here'!U37),"",ROUND('Set Schedules Here'!U37,rounding_decimal_places))</f>
        <v/>
      </c>
      <c r="AR19" s="12" t="str">
        <f>IF(ISBLANK('Set Schedules Here'!V36),"",ROUND('Set Schedules Here'!V36,rounding_decimal_places))</f>
        <v/>
      </c>
      <c r="AS19" s="12" t="str">
        <f>IF(ISBLANK('Set Schedules Here'!V37),"",ROUND('Set Schedules Here'!V37,rounding_decimal_places))</f>
        <v/>
      </c>
      <c r="AT19" s="12" t="str">
        <f>IF(ISBLANK('Set Schedules Here'!W36),"",ROUND('Set Schedules Here'!W36,rounding_decimal_places))</f>
        <v/>
      </c>
      <c r="AU19" s="12" t="str">
        <f>IF(ISBLANK('Set Schedules Here'!W37),"",ROUND('Set Schedules Here'!W37,rounding_decimal_places))</f>
        <v/>
      </c>
      <c r="AV19" s="12" t="str">
        <f>IF(ISBLANK('Set Schedules Here'!X36),"",ROUND('Set Schedules Here'!X36,rounding_decimal_places))</f>
        <v/>
      </c>
      <c r="AW19" s="12" t="str">
        <f>IF(ISBLANK('Set Schedules Here'!X37),"",ROUND('Set Schedules Here'!X37,rounding_decimal_places))</f>
        <v/>
      </c>
      <c r="AX19" s="12" t="str">
        <f>IF(ISBLANK('Set Schedules Here'!Y36),"",ROUND('Set Schedules Here'!Y36,rounding_decimal_places))</f>
        <v/>
      </c>
      <c r="AY19" s="12" t="str">
        <f>IF(ISBLANK('Set Schedules Here'!Y37),"",ROUND('Set Schedules Here'!Y37,rounding_decimal_places))</f>
        <v/>
      </c>
      <c r="AZ19" s="12" t="str">
        <f>IF(ISBLANK('Set Schedules Here'!Z36),"",ROUND('Set Schedules Here'!Z36,rounding_decimal_places))</f>
        <v/>
      </c>
      <c r="BA19" s="12" t="str">
        <f>IF(ISBLANK('Set Schedules Here'!Z37),"",ROUND('Set Schedules Here'!Z37,rounding_decimal_places))</f>
        <v/>
      </c>
      <c r="BB19" s="12" t="str">
        <f>IF(ISBLANK('Set Schedules Here'!AA36),"",ROUND('Set Schedules Here'!AA36,rounding_decimal_places))</f>
        <v/>
      </c>
      <c r="BC19" s="12" t="str">
        <f>IF(ISBLANK('Set Schedules Here'!AA37),"",ROUND('Set Schedules Here'!AA37,rounding_decimal_places))</f>
        <v/>
      </c>
      <c r="BD19" s="12" t="str">
        <f>IF(ISBLANK('Set Schedules Here'!AB36),"",ROUND('Set Schedules Here'!AB36,rounding_decimal_places))</f>
        <v/>
      </c>
      <c r="BE19" s="12" t="str">
        <f>IF(ISBLANK('Set Schedules Here'!AB37),"",ROUND('Set Schedules Here'!AB37,rounding_decimal_places))</f>
        <v/>
      </c>
      <c r="BF19" s="12" t="str">
        <f>IF(ISBLANK('Set Schedules Here'!AC36),"",ROUND('Set Schedules Here'!AC36,rounding_decimal_places))</f>
        <v/>
      </c>
      <c r="BG19" s="12" t="str">
        <f>IF(ISBLANK('Set Schedules Here'!AC37),"",ROUND('Set Schedules Here'!AC37,rounding_decimal_places))</f>
        <v/>
      </c>
      <c r="BH19" s="12" t="str">
        <f>IF(ISBLANK('Set Schedules Here'!AD36),"",ROUND('Set Schedules Here'!AD36,rounding_decimal_places))</f>
        <v/>
      </c>
      <c r="BI19" s="12" t="str">
        <f>IF(ISBLANK('Set Schedules Here'!AD37),"",ROUND('Set Schedules Here'!AD37,rounding_decimal_places))</f>
        <v/>
      </c>
      <c r="BJ19" s="12" t="str">
        <f>IF(ISBLANK('Set Schedules Here'!AE36),"",ROUND('Set Schedules Here'!AE36,rounding_decimal_places))</f>
        <v/>
      </c>
      <c r="BK19" s="12" t="str">
        <f>IF(ISBLANK('Set Schedules Here'!AE37),"",ROUND('Set Schedules Here'!AE37,rounding_decimal_places))</f>
        <v/>
      </c>
      <c r="BL19" s="12" t="str">
        <f>IF(ISBLANK('Set Schedules Here'!AF36),"",ROUND('Set Schedules Here'!AF36,rounding_decimal_places))</f>
        <v/>
      </c>
      <c r="BM19" s="12" t="str">
        <f>IF(ISBLANK('Set Schedules Here'!AF37),"",ROUND('Set Schedules Here'!AF37,rounding_decimal_places))</f>
        <v/>
      </c>
      <c r="BN19" s="12" t="str">
        <f>IF(ISBLANK('Set Schedules Here'!AG36),"",ROUND('Set Schedules Here'!AG36,rounding_decimal_places))</f>
        <v/>
      </c>
      <c r="BO19" s="22" t="str">
        <f>IF(ISBLANK('Set Schedules Here'!AG37),"",ROUND('Set Schedules Here'!AG37,rounding_decimal_places))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0.41176499999999999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0.16955000000000001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6.9815000000000002E-2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2.8747000000000002E-2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1.1837E-2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4.8739999999999999E-3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2.0070000000000001E-3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8.2600000000000002E-4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4.25" x14ac:dyDescent="0.45"/>
  <cols>
    <col min="2" max="2" width="29.796875" customWidth="1"/>
    <col min="3" max="3" width="28.19921875" customWidth="1"/>
    <col min="4" max="4" width="20.46484375" bestFit="1" customWidth="1"/>
  </cols>
  <sheetData>
    <row r="1" spans="1:2" x14ac:dyDescent="0.45">
      <c r="A1" s="24" t="s">
        <v>174</v>
      </c>
      <c r="B1" s="13"/>
    </row>
    <row r="3" spans="1:2" x14ac:dyDescent="0.45">
      <c r="A3" s="34" t="s">
        <v>173</v>
      </c>
      <c r="B3" s="34" t="s">
        <v>182</v>
      </c>
    </row>
    <row r="4" spans="1:2" x14ac:dyDescent="0.45">
      <c r="A4" s="25">
        <v>43831</v>
      </c>
      <c r="B4" s="26">
        <v>0</v>
      </c>
    </row>
    <row r="5" spans="1:2" x14ac:dyDescent="0.45">
      <c r="A5" s="25">
        <v>43862</v>
      </c>
      <c r="B5" s="26">
        <v>0</v>
      </c>
    </row>
    <row r="6" spans="1:2" x14ac:dyDescent="0.45">
      <c r="A6" s="25">
        <v>43891</v>
      </c>
      <c r="B6" s="27">
        <v>-4.7E-2</v>
      </c>
    </row>
    <row r="7" spans="1:2" x14ac:dyDescent="0.45">
      <c r="A7" s="25">
        <v>43922</v>
      </c>
      <c r="B7" s="27">
        <v>-9.1999999999999998E-2</v>
      </c>
    </row>
    <row r="8" spans="1:2" x14ac:dyDescent="0.45">
      <c r="A8" s="25">
        <v>43952</v>
      </c>
      <c r="B8" s="27">
        <v>-8.3000000000000004E-2</v>
      </c>
    </row>
    <row r="9" spans="1:2" x14ac:dyDescent="0.45">
      <c r="A9" s="25">
        <v>43983</v>
      </c>
      <c r="B9" s="27">
        <v>-7.6999999999999999E-2</v>
      </c>
    </row>
    <row r="10" spans="1:2" x14ac:dyDescent="0.45">
      <c r="A10" s="25">
        <v>44013</v>
      </c>
      <c r="B10" s="27">
        <v>-6.8000000000000005E-2</v>
      </c>
    </row>
    <row r="11" spans="1:2" x14ac:dyDescent="0.45">
      <c r="A11" s="25">
        <v>44044</v>
      </c>
      <c r="B11" s="27">
        <v>-0.06</v>
      </c>
    </row>
    <row r="12" spans="1:2" x14ac:dyDescent="0.45">
      <c r="A12" s="25">
        <v>44075</v>
      </c>
      <c r="B12" s="27">
        <v>-5.2999999999999999E-2</v>
      </c>
    </row>
    <row r="13" spans="1:2" x14ac:dyDescent="0.45">
      <c r="A13" s="25">
        <v>44105</v>
      </c>
      <c r="B13" s="27">
        <v>-4.9000000000000002E-2</v>
      </c>
    </row>
    <row r="14" spans="1:2" x14ac:dyDescent="0.45">
      <c r="A14" s="25">
        <v>44136</v>
      </c>
      <c r="B14" s="27">
        <v>-4.2999999999999997E-2</v>
      </c>
    </row>
    <row r="15" spans="1:2" x14ac:dyDescent="0.45">
      <c r="A15" s="25">
        <v>44166</v>
      </c>
      <c r="B15" s="28">
        <v>-0.04</v>
      </c>
    </row>
    <row r="16" spans="1:2" x14ac:dyDescent="0.45">
      <c r="A16" s="25">
        <v>44197</v>
      </c>
      <c r="B16" s="27">
        <v>-3.4000000000000002E-2</v>
      </c>
    </row>
    <row r="17" spans="1:5" x14ac:dyDescent="0.45">
      <c r="A17" s="25">
        <v>44228</v>
      </c>
      <c r="B17" s="27">
        <v>-3.1E-2</v>
      </c>
    </row>
    <row r="18" spans="1:5" x14ac:dyDescent="0.45">
      <c r="A18" s="25">
        <v>44256</v>
      </c>
      <c r="B18" s="27">
        <v>-2.9000000000000001E-2</v>
      </c>
    </row>
    <row r="19" spans="1:5" x14ac:dyDescent="0.45">
      <c r="A19" s="25">
        <v>44287</v>
      </c>
      <c r="B19" s="27">
        <v>-2.5999999999999999E-2</v>
      </c>
    </row>
    <row r="20" spans="1:5" x14ac:dyDescent="0.45">
      <c r="A20" s="25">
        <v>44317</v>
      </c>
      <c r="B20" s="27">
        <v>-2.4E-2</v>
      </c>
    </row>
    <row r="21" spans="1:5" x14ac:dyDescent="0.45">
      <c r="A21" s="25">
        <v>44348</v>
      </c>
      <c r="B21" s="27">
        <v>-2.1000000000000001E-2</v>
      </c>
    </row>
    <row r="22" spans="1:5" x14ac:dyDescent="0.45">
      <c r="A22" s="25">
        <v>44378</v>
      </c>
      <c r="B22" s="27">
        <v>-1.9E-2</v>
      </c>
    </row>
    <row r="23" spans="1:5" x14ac:dyDescent="0.45">
      <c r="A23" s="25">
        <v>44409</v>
      </c>
      <c r="B23" s="27">
        <v>-1.7999999999999999E-2</v>
      </c>
    </row>
    <row r="24" spans="1:5" x14ac:dyDescent="0.45">
      <c r="A24" s="25">
        <v>44440</v>
      </c>
      <c r="B24" s="27">
        <v>-1.6E-2</v>
      </c>
    </row>
    <row r="25" spans="1:5" x14ac:dyDescent="0.45">
      <c r="A25" s="25">
        <v>44470</v>
      </c>
      <c r="B25" s="27">
        <v>-1.2999999999999999E-2</v>
      </c>
    </row>
    <row r="26" spans="1:5" x14ac:dyDescent="0.45">
      <c r="A26" s="25">
        <v>44501</v>
      </c>
      <c r="B26" s="27">
        <v>-1.0999999999999999E-2</v>
      </c>
    </row>
    <row r="27" spans="1:5" x14ac:dyDescent="0.45">
      <c r="A27" s="25">
        <v>44531</v>
      </c>
      <c r="B27" s="27">
        <v>-0.01</v>
      </c>
    </row>
    <row r="30" spans="1:5" x14ac:dyDescent="0.45">
      <c r="A30" s="35" t="s">
        <v>31</v>
      </c>
      <c r="B30" s="34" t="s">
        <v>182</v>
      </c>
      <c r="C30" s="34" t="s">
        <v>183</v>
      </c>
      <c r="E30" s="1" t="s">
        <v>175</v>
      </c>
    </row>
    <row r="31" spans="1:5" x14ac:dyDescent="0.45">
      <c r="A31">
        <v>2020</v>
      </c>
      <c r="B31" s="27">
        <f>AVERAGE(B4:B15)</f>
        <v>-5.1000000000000011E-2</v>
      </c>
      <c r="C31" s="27">
        <f>B31/B$31</f>
        <v>1</v>
      </c>
      <c r="E31" s="29">
        <f>B32/B31</f>
        <v>0.41176470588235287</v>
      </c>
    </row>
    <row r="32" spans="1:5" ht="14.65" thickBot="1" x14ac:dyDescent="0.5">
      <c r="A32" s="10">
        <v>2021</v>
      </c>
      <c r="B32" s="31">
        <f>AVERAGE(B16:B27)</f>
        <v>-2.1000000000000001E-2</v>
      </c>
      <c r="C32" s="27">
        <f t="shared" ref="C32:C39" si="0">B32/B$31</f>
        <v>0.41176470588235287</v>
      </c>
    </row>
    <row r="33" spans="1:4" x14ac:dyDescent="0.45">
      <c r="A33">
        <v>2022</v>
      </c>
      <c r="B33" s="27">
        <f t="shared" ref="B33:B39" si="1">B32*E$31</f>
        <v>-8.6470588235294105E-3</v>
      </c>
      <c r="C33" s="27">
        <f t="shared" si="0"/>
        <v>0.16955017301038056</v>
      </c>
      <c r="D33" s="30"/>
    </row>
    <row r="34" spans="1:4" x14ac:dyDescent="0.45">
      <c r="A34">
        <v>2023</v>
      </c>
      <c r="B34" s="27">
        <f t="shared" si="1"/>
        <v>-3.5605536332179921E-3</v>
      </c>
      <c r="C34" s="27">
        <f t="shared" si="0"/>
        <v>6.9814777121921398E-2</v>
      </c>
      <c r="D34" s="30"/>
    </row>
    <row r="35" spans="1:4" x14ac:dyDescent="0.45">
      <c r="A35">
        <v>2024</v>
      </c>
      <c r="B35" s="27">
        <f t="shared" si="1"/>
        <v>-1.4661103195603494E-3</v>
      </c>
      <c r="C35" s="27">
        <f t="shared" si="0"/>
        <v>2.8747261167849984E-2</v>
      </c>
      <c r="D35" s="30"/>
    </row>
    <row r="36" spans="1:4" x14ac:dyDescent="0.45">
      <c r="A36">
        <v>2025</v>
      </c>
      <c r="B36" s="27">
        <f t="shared" si="1"/>
        <v>-6.0369248452484968E-4</v>
      </c>
      <c r="C36" s="27">
        <f t="shared" si="0"/>
        <v>1.1837107539702933E-2</v>
      </c>
      <c r="D36" s="30"/>
    </row>
    <row r="37" spans="1:4" x14ac:dyDescent="0.45">
      <c r="A37">
        <v>2026</v>
      </c>
      <c r="B37" s="27">
        <f t="shared" si="1"/>
        <v>-2.4857925833376157E-4</v>
      </c>
      <c r="C37" s="27">
        <f t="shared" si="0"/>
        <v>4.8741031045835591E-3</v>
      </c>
    </row>
    <row r="38" spans="1:4" x14ac:dyDescent="0.45">
      <c r="A38">
        <v>2027</v>
      </c>
      <c r="B38" s="27">
        <f t="shared" si="1"/>
        <v>-1.0235616519625475E-4</v>
      </c>
      <c r="C38" s="27">
        <f t="shared" si="0"/>
        <v>2.0069836312991123E-3</v>
      </c>
    </row>
    <row r="39" spans="1:4" x14ac:dyDescent="0.45">
      <c r="A39">
        <v>2028</v>
      </c>
      <c r="B39" s="27">
        <f t="shared" si="1"/>
        <v>-4.2146656257281359E-5</v>
      </c>
      <c r="C39" s="27">
        <f t="shared" si="0"/>
        <v>8.2640502465257545E-4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2020-05-15T18:42:51Z</dcterms:modified>
</cp:coreProperties>
</file>