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put Data for India 2.0\add-outputs\VoaSL\"/>
    </mc:Choice>
  </mc:AlternateContent>
  <xr:revisionPtr revIDLastSave="0" documentId="13_ncr:1_{52975A89-5BC0-4058-80CA-CA22069465F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4" r:id="rId2"/>
    <sheet name="VoaS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C10" i="4"/>
  <c r="E10" i="4" s="1"/>
  <c r="E4" i="4"/>
  <c r="C6" i="4" l="1"/>
  <c r="E6" i="4" s="1"/>
  <c r="A32" i="4" s="1"/>
  <c r="C9" i="4" l="1"/>
  <c r="C8" i="4"/>
  <c r="C7" i="4"/>
  <c r="C3" i="4" l="1"/>
  <c r="E3" i="4" s="1"/>
  <c r="B2" i="3" s="1"/>
</calcChain>
</file>

<file path=xl/sharedStrings.xml><?xml version="1.0" encoding="utf-8"?>
<sst xmlns="http://schemas.openxmlformats.org/spreadsheetml/2006/main" count="83" uniqueCount="68">
  <si>
    <t>VoaSL Value of a Statistical Life</t>
  </si>
  <si>
    <t>Notes</t>
  </si>
  <si>
    <t>Statistical Life</t>
  </si>
  <si>
    <t>Value (2012$)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</si>
  <si>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</si>
  <si>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</si>
  <si>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</si>
  <si>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</si>
  <si>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Page 9, Table 3</t>
  </si>
  <si>
    <t>http://www.isec.ac.in/WP%20362%20-%20Agamoni%20Majumder%20-%20Final.pdf</t>
  </si>
  <si>
    <t>Agamoni Majumder and S Madheswaran</t>
  </si>
  <si>
    <t>Value of Statistical Life: A Meta-Analysis with Mixed Effects Regression Model</t>
  </si>
  <si>
    <t>Study</t>
  </si>
  <si>
    <t>Year</t>
  </si>
  <si>
    <t>Currency</t>
  </si>
  <si>
    <t>Nathalie et al.</t>
  </si>
  <si>
    <t>1999 USD</t>
  </si>
  <si>
    <t>S Madheswaran</t>
  </si>
  <si>
    <t>INR (assumed to be 2004)</t>
  </si>
  <si>
    <t>K R Shanmugam and S Madheswaran</t>
  </si>
  <si>
    <t>1990 USD</t>
  </si>
  <si>
    <t>CPI-U</t>
  </si>
  <si>
    <t>Multiply by to get 2012 Dollars</t>
  </si>
  <si>
    <t>Data from cpi.xlsx</t>
  </si>
  <si>
    <t>Year (U.S. dollars)</t>
  </si>
  <si>
    <t>see scaling-factors.xlsx for source info</t>
  </si>
  <si>
    <t>Converted to 2012 USD</t>
  </si>
  <si>
    <t>2012 USD</t>
  </si>
  <si>
    <t>Selected VoaSL</t>
  </si>
  <si>
    <t>http://www.sviva.gov.il/english/env_topics/airquality/pollutionfromtransportation/documents/the-cost-of-air-pollution-oecd-report-2014.pdf</t>
  </si>
  <si>
    <t>Agamomi Majumder &amp; S Madeshwaran</t>
  </si>
  <si>
    <t>Shanmugam</t>
  </si>
  <si>
    <t>INR (assumed to be 1997)</t>
  </si>
  <si>
    <t>INR (assumed to be 2001)</t>
  </si>
  <si>
    <t>INR (assumed to be 2010)</t>
  </si>
  <si>
    <t>Page 3</t>
  </si>
  <si>
    <t>INR (assumed to be 2016)</t>
  </si>
  <si>
    <t>Exhange Rate (INR per USD)</t>
  </si>
  <si>
    <t>http://www.isec.ac.in/WP%20407%20-%20Agamoni%20Majumder%20and%20Madheswaran%20-%20Final.pdf</t>
  </si>
  <si>
    <t>Abstract, Page 1</t>
  </si>
  <si>
    <t>Value of Statistical Life: A Hedonic Wage Approach</t>
  </si>
  <si>
    <t>The previous version of the model used an average of available estimates from Source 1 i.e. the meta-analysis study</t>
  </si>
  <si>
    <t>The same authors have released an updated working paper in 2018, which lists more historic sources and</t>
  </si>
  <si>
    <t>the evolution of the underlying assumptions used across these estimates</t>
  </si>
  <si>
    <t>Indian labour market since the 90s, and the change in patterns in job risk, fatal industrial incidents,</t>
  </si>
  <si>
    <t>reflective of the changes mentioned above</t>
  </si>
  <si>
    <t>|</t>
  </si>
  <si>
    <t>| &lt;-- Source 1 (2016)</t>
  </si>
  <si>
    <t>| &lt;--- Source 2 (2018)</t>
  </si>
  <si>
    <t>Range of estimates from studies reviewed in Sources 1 and 2:</t>
  </si>
  <si>
    <t xml:space="preserve">and job risk preferences of workers - the 2018 estimate is thus higher. We use this estimate as it is </t>
  </si>
  <si>
    <t>Table 2.17. Page 61</t>
  </si>
  <si>
    <t>Value (Millions)</t>
  </si>
  <si>
    <t>2010 USD</t>
  </si>
  <si>
    <t>OECD</t>
  </si>
  <si>
    <t xml:space="preserve"> &lt;-- Source 3 (2014)</t>
  </si>
  <si>
    <t>Source 2: http://www.isec.ac.in/WP%20407%20-%20Agamoni%20Majumder%20and%20Madheswaran%20-%20Final.pdf</t>
  </si>
  <si>
    <t xml:space="preserve">Source 3: </t>
  </si>
  <si>
    <t>Majumder&amp;Madheswaran use a new method, the hedonic wage approach, due to changes in the</t>
  </si>
  <si>
    <t xml:space="preserve">Further, the OECD estimate (Source 3) uses a willingness-to-pay approach </t>
  </si>
  <si>
    <t>(individuals' valuation of their willingness to pay to reduce the risk of dying)</t>
  </si>
  <si>
    <t xml:space="preserve">to estimate the VSL for India, reported for the 2010 USD. This estimate is in a similar range as </t>
  </si>
  <si>
    <t>Majumder &amp; Madheswaran's updated estimate (Source 2)</t>
  </si>
  <si>
    <t>This is in the similar range as the OECD estimate (Source 3)</t>
  </si>
  <si>
    <t>Source: 1)</t>
  </si>
  <si>
    <t>2)</t>
  </si>
  <si>
    <t>3)</t>
  </si>
  <si>
    <t>The Cost of Air Pollution: Health Impacts of Road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</si>
</sst>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4" fillId="0" borderId="0" xfId="0" applyFont="1"/>
    <xf numFmtId="1" fontId="0" fillId="0" borderId="0" xfId="0" applyNumberFormat="1"/>
    <xf numFmtId="166" fontId="0" fillId="3" borderId="0" xfId="0" applyNumberFormat="1" applyFill="1"/>
    <xf numFmtId="0" fontId="0" fillId="4" borderId="0" xfId="0" applyFill="1"/>
    <xf numFmtId="166" fontId="0" fillId="4" borderId="0" xfId="2" applyNumberFormat="1" applyFont="1" applyFill="1"/>
    <xf numFmtId="0" fontId="0" fillId="5" borderId="0" xfId="0" applyFill="1"/>
    <xf numFmtId="166" fontId="0" fillId="5" borderId="0" xfId="2" applyNumberFormat="1" applyFont="1" applyFill="1"/>
    <xf numFmtId="0" fontId="0" fillId="6" borderId="0" xfId="0" applyFill="1"/>
    <xf numFmtId="166" fontId="0" fillId="6" borderId="0" xfId="2" applyNumberFormat="1" applyFont="1" applyFill="1"/>
    <xf numFmtId="0" fontId="5" fillId="0" borderId="0" xfId="0" applyFont="1"/>
    <xf numFmtId="0" fontId="6" fillId="0" borderId="0" xfId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11</xdr:row>
      <xdr:rowOff>51586</xdr:rowOff>
    </xdr:from>
    <xdr:to>
      <xdr:col>10</xdr:col>
      <xdr:colOff>391577</xdr:colOff>
      <xdr:row>25</xdr:row>
      <xdr:rowOff>106091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D954E-A784-48D2-8CC8-CAA584E9A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4225" y="1956586"/>
          <a:ext cx="5125502" cy="272150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29</xdr:row>
      <xdr:rowOff>66675</xdr:rowOff>
    </xdr:from>
    <xdr:to>
      <xdr:col>8</xdr:col>
      <xdr:colOff>29330</xdr:colOff>
      <xdr:row>44</xdr:row>
      <xdr:rowOff>76600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9BB9F7-1552-4FBD-B946-D12F07100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5591175"/>
          <a:ext cx="5410955" cy="286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ec.ac.in/WP%20362%20-%20Agamoni%20Majumder%20-%20Fina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viva.gov.il/english/env_topics/airquality/pollutionfromtransportation/documents/the-cost-of-air-pollution-oecd-report-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5" workbookViewId="0">
      <selection activeCell="D19" sqref="D19"/>
    </sheetView>
  </sheetViews>
  <sheetFormatPr defaultRowHeight="15" x14ac:dyDescent="0.25"/>
  <cols>
    <col min="2" max="2" width="79.5703125" customWidth="1"/>
    <col min="3" max="3" width="4.5703125" customWidth="1"/>
    <col min="4" max="4" width="83.140625" customWidth="1"/>
  </cols>
  <sheetData>
    <row r="1" spans="1:4" x14ac:dyDescent="0.25">
      <c r="A1" s="1" t="s">
        <v>0</v>
      </c>
    </row>
    <row r="3" spans="1:4" x14ac:dyDescent="0.25">
      <c r="A3" s="1" t="s">
        <v>64</v>
      </c>
      <c r="B3" s="9" t="s">
        <v>10</v>
      </c>
      <c r="C3" s="1" t="s">
        <v>65</v>
      </c>
      <c r="D3" s="9" t="s">
        <v>10</v>
      </c>
    </row>
    <row r="4" spans="1:4" x14ac:dyDescent="0.25">
      <c r="B4" s="2">
        <v>2016</v>
      </c>
      <c r="D4" s="2">
        <v>2018</v>
      </c>
    </row>
    <row r="5" spans="1:4" x14ac:dyDescent="0.25">
      <c r="B5" s="6" t="s">
        <v>11</v>
      </c>
      <c r="D5" t="s">
        <v>40</v>
      </c>
    </row>
    <row r="6" spans="1:4" x14ac:dyDescent="0.25">
      <c r="B6" s="3" t="s">
        <v>9</v>
      </c>
      <c r="D6" t="s">
        <v>38</v>
      </c>
    </row>
    <row r="7" spans="1:4" x14ac:dyDescent="0.25">
      <c r="B7" t="s">
        <v>8</v>
      </c>
      <c r="D7" t="s">
        <v>39</v>
      </c>
    </row>
    <row r="9" spans="1:4" x14ac:dyDescent="0.25">
      <c r="C9" s="1" t="s">
        <v>66</v>
      </c>
      <c r="D9" s="9" t="s">
        <v>54</v>
      </c>
    </row>
    <row r="10" spans="1:4" x14ac:dyDescent="0.25">
      <c r="D10" s="2">
        <v>2014</v>
      </c>
    </row>
    <row r="11" spans="1:4" x14ac:dyDescent="0.25">
      <c r="D11" t="s">
        <v>67</v>
      </c>
    </row>
    <row r="12" spans="1:4" x14ac:dyDescent="0.25">
      <c r="D12" t="s">
        <v>29</v>
      </c>
    </row>
    <row r="13" spans="1:4" x14ac:dyDescent="0.25">
      <c r="D13" t="s">
        <v>51</v>
      </c>
    </row>
    <row r="15" spans="1:4" x14ac:dyDescent="0.25">
      <c r="A15" s="1" t="s">
        <v>1</v>
      </c>
    </row>
    <row r="16" spans="1:4" x14ac:dyDescent="0.25">
      <c r="A16" s="5" t="s">
        <v>4</v>
      </c>
    </row>
    <row r="17" spans="1:1" x14ac:dyDescent="0.25">
      <c r="A17" s="5" t="s">
        <v>5</v>
      </c>
    </row>
    <row r="18" spans="1:1" x14ac:dyDescent="0.25">
      <c r="A18" s="5" t="s">
        <v>6</v>
      </c>
    </row>
    <row r="19" spans="1:1" x14ac:dyDescent="0.25">
      <c r="A19" s="5" t="s">
        <v>7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58</v>
      </c>
    </row>
    <row r="25" spans="1:1" x14ac:dyDescent="0.25">
      <c r="A25" t="s">
        <v>44</v>
      </c>
    </row>
    <row r="26" spans="1:1" x14ac:dyDescent="0.25">
      <c r="A26" t="s">
        <v>50</v>
      </c>
    </row>
    <row r="27" spans="1:1" x14ac:dyDescent="0.25">
      <c r="A27" t="s">
        <v>45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</sheetData>
  <hyperlinks>
    <hyperlink ref="B6" r:id="rId1" xr:uid="{D3C99150-55C7-4300-A8DF-8B57DA81904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31" workbookViewId="0">
      <selection activeCell="D48" sqref="D48"/>
    </sheetView>
  </sheetViews>
  <sheetFormatPr defaultRowHeight="15" x14ac:dyDescent="0.25"/>
  <cols>
    <col min="1" max="1" width="38.5703125" customWidth="1"/>
    <col min="2" max="2" width="10.140625" customWidth="1"/>
    <col min="3" max="3" width="30.140625" customWidth="1"/>
    <col min="4" max="4" width="27.85546875" customWidth="1"/>
    <col min="5" max="5" width="25.5703125" customWidth="1"/>
  </cols>
  <sheetData>
    <row r="1" spans="1:6" x14ac:dyDescent="0.25">
      <c r="A1" t="s">
        <v>49</v>
      </c>
    </row>
    <row r="2" spans="1:6" x14ac:dyDescent="0.25">
      <c r="A2" s="1" t="s">
        <v>12</v>
      </c>
      <c r="B2" s="7" t="s">
        <v>13</v>
      </c>
      <c r="C2" s="7" t="s">
        <v>52</v>
      </c>
      <c r="D2" s="1" t="s">
        <v>14</v>
      </c>
      <c r="E2" s="7" t="s">
        <v>26</v>
      </c>
    </row>
    <row r="3" spans="1:6" x14ac:dyDescent="0.25">
      <c r="A3" s="16" t="s">
        <v>15</v>
      </c>
      <c r="B3" s="16">
        <v>1999</v>
      </c>
      <c r="C3" s="16">
        <f>AVERAGE(153000,358000)</f>
        <v>255500</v>
      </c>
      <c r="D3" s="16" t="s">
        <v>16</v>
      </c>
      <c r="E3" s="17">
        <f>C3*C15</f>
        <v>352108.44537815126</v>
      </c>
      <c r="F3" t="s">
        <v>46</v>
      </c>
    </row>
    <row r="4" spans="1:6" x14ac:dyDescent="0.25">
      <c r="A4" s="16" t="s">
        <v>17</v>
      </c>
      <c r="B4" s="16">
        <v>2004</v>
      </c>
      <c r="C4" s="16">
        <v>15000000</v>
      </c>
      <c r="D4" s="16" t="s">
        <v>18</v>
      </c>
      <c r="E4" s="17">
        <f>C4/B22*C16</f>
        <v>418343.09938143368</v>
      </c>
      <c r="F4" t="s">
        <v>47</v>
      </c>
    </row>
    <row r="5" spans="1:6" x14ac:dyDescent="0.25">
      <c r="A5" s="16" t="s">
        <v>19</v>
      </c>
      <c r="B5" s="16">
        <v>2011</v>
      </c>
      <c r="C5" s="16">
        <v>3400000</v>
      </c>
      <c r="D5" s="16" t="s">
        <v>20</v>
      </c>
      <c r="E5" s="17">
        <f>C5*C14</f>
        <v>5972605.9678653404</v>
      </c>
      <c r="F5" t="s">
        <v>46</v>
      </c>
    </row>
    <row r="6" spans="1:6" x14ac:dyDescent="0.25">
      <c r="A6" s="18" t="s">
        <v>30</v>
      </c>
      <c r="B6" s="18">
        <v>2018</v>
      </c>
      <c r="C6" s="18">
        <f>44.69*10^6</f>
        <v>44690000</v>
      </c>
      <c r="D6" s="18" t="s">
        <v>36</v>
      </c>
      <c r="E6" s="19">
        <f>C6/B23*C18</f>
        <v>629154.80761072843</v>
      </c>
      <c r="F6" t="s">
        <v>46</v>
      </c>
    </row>
    <row r="7" spans="1:6" x14ac:dyDescent="0.25">
      <c r="A7" s="18" t="s">
        <v>31</v>
      </c>
      <c r="B7" s="18">
        <v>1997</v>
      </c>
      <c r="C7" s="18">
        <f>AVERAGE(14,19)*10^6</f>
        <v>16500000</v>
      </c>
      <c r="D7" s="18" t="s">
        <v>32</v>
      </c>
      <c r="E7" s="19"/>
      <c r="F7" t="s">
        <v>48</v>
      </c>
    </row>
    <row r="8" spans="1:6" x14ac:dyDescent="0.25">
      <c r="A8" s="18" t="s">
        <v>31</v>
      </c>
      <c r="B8" s="18">
        <v>2001</v>
      </c>
      <c r="C8" s="18">
        <f>56*10^6</f>
        <v>56000000</v>
      </c>
      <c r="D8" s="18" t="s">
        <v>33</v>
      </c>
      <c r="E8" s="19"/>
      <c r="F8" t="s">
        <v>46</v>
      </c>
    </row>
    <row r="9" spans="1:6" x14ac:dyDescent="0.25">
      <c r="A9" s="18" t="s">
        <v>31</v>
      </c>
      <c r="B9" s="18">
        <v>2010</v>
      </c>
      <c r="C9" s="18">
        <f>20*10^6</f>
        <v>20000000</v>
      </c>
      <c r="D9" s="18" t="s">
        <v>34</v>
      </c>
      <c r="E9" s="19"/>
      <c r="F9" t="s">
        <v>46</v>
      </c>
    </row>
    <row r="10" spans="1:6" x14ac:dyDescent="0.25">
      <c r="A10" s="20" t="s">
        <v>54</v>
      </c>
      <c r="B10" s="20">
        <v>2014</v>
      </c>
      <c r="C10" s="20">
        <f>0.602*10^6</f>
        <v>602000</v>
      </c>
      <c r="D10" s="20" t="s">
        <v>53</v>
      </c>
      <c r="E10" s="21">
        <f>C10*C19</f>
        <v>633853.63392889895</v>
      </c>
      <c r="F10" t="s">
        <v>55</v>
      </c>
    </row>
    <row r="12" spans="1:6" x14ac:dyDescent="0.25">
      <c r="A12" s="9" t="s">
        <v>23</v>
      </c>
      <c r="B12" s="10"/>
      <c r="C12" s="10"/>
    </row>
    <row r="13" spans="1:6" x14ac:dyDescent="0.25">
      <c r="A13" s="11" t="s">
        <v>24</v>
      </c>
      <c r="B13" s="11" t="s">
        <v>21</v>
      </c>
      <c r="C13" s="12" t="s">
        <v>22</v>
      </c>
    </row>
    <row r="14" spans="1:6" x14ac:dyDescent="0.25">
      <c r="A14" s="2">
        <v>1990</v>
      </c>
      <c r="B14" s="2">
        <v>130.69999999999999</v>
      </c>
      <c r="C14" s="8">
        <v>1.7566488140780414</v>
      </c>
    </row>
    <row r="15" spans="1:6" x14ac:dyDescent="0.25">
      <c r="A15" s="2">
        <v>1999</v>
      </c>
      <c r="B15" s="2">
        <v>166.6</v>
      </c>
      <c r="C15" s="8">
        <v>1.3781152460984394</v>
      </c>
    </row>
    <row r="16" spans="1:6" x14ac:dyDescent="0.25">
      <c r="A16" s="2">
        <v>2004</v>
      </c>
      <c r="B16" s="2">
        <v>188.9</v>
      </c>
      <c r="C16" s="8">
        <v>1.2154261514028586</v>
      </c>
    </row>
    <row r="17" spans="1:5" x14ac:dyDescent="0.25">
      <c r="A17" s="2">
        <v>2012</v>
      </c>
      <c r="B17" s="2">
        <v>229.59399999999999</v>
      </c>
      <c r="C17" s="2">
        <v>1</v>
      </c>
    </row>
    <row r="18" spans="1:5" x14ac:dyDescent="0.25">
      <c r="A18" s="2">
        <v>2016</v>
      </c>
      <c r="B18" s="2">
        <v>240.00700000000001</v>
      </c>
      <c r="C18" s="8">
        <v>0.95661376543184151</v>
      </c>
    </row>
    <row r="19" spans="1:5" x14ac:dyDescent="0.25">
      <c r="A19" s="2">
        <v>2010</v>
      </c>
      <c r="B19" s="2">
        <v>218.05600000000001</v>
      </c>
      <c r="C19" s="8">
        <v>1.0529130131709286</v>
      </c>
    </row>
    <row r="21" spans="1:5" x14ac:dyDescent="0.25">
      <c r="A21" s="9" t="s">
        <v>37</v>
      </c>
      <c r="B21" s="10"/>
      <c r="C21" s="10"/>
    </row>
    <row r="22" spans="1:5" x14ac:dyDescent="0.25">
      <c r="A22" s="2">
        <v>2004</v>
      </c>
      <c r="B22" s="2">
        <v>43.58</v>
      </c>
      <c r="C22" s="13" t="s">
        <v>25</v>
      </c>
    </row>
    <row r="23" spans="1:5" x14ac:dyDescent="0.25">
      <c r="A23" s="2">
        <v>2016</v>
      </c>
      <c r="B23" s="2">
        <v>67.95</v>
      </c>
      <c r="C23" s="13" t="s">
        <v>25</v>
      </c>
    </row>
    <row r="26" spans="1:5" x14ac:dyDescent="0.25">
      <c r="A26" s="9" t="s">
        <v>28</v>
      </c>
      <c r="B26" s="10"/>
    </row>
    <row r="27" spans="1:5" x14ac:dyDescent="0.25">
      <c r="A27" t="s">
        <v>58</v>
      </c>
      <c r="E27" s="22" t="s">
        <v>56</v>
      </c>
    </row>
    <row r="28" spans="1:5" x14ac:dyDescent="0.25">
      <c r="A28" t="s">
        <v>44</v>
      </c>
      <c r="E28" s="22" t="s">
        <v>35</v>
      </c>
    </row>
    <row r="29" spans="1:5" x14ac:dyDescent="0.25">
      <c r="A29" t="s">
        <v>50</v>
      </c>
    </row>
    <row r="30" spans="1:5" x14ac:dyDescent="0.25">
      <c r="A30" t="s">
        <v>45</v>
      </c>
    </row>
    <row r="32" spans="1:5" x14ac:dyDescent="0.25">
      <c r="A32" s="15">
        <f>E6</f>
        <v>629154.80761072843</v>
      </c>
      <c r="B32" t="s">
        <v>27</v>
      </c>
    </row>
    <row r="33" spans="1:4" x14ac:dyDescent="0.25">
      <c r="A33" t="s">
        <v>63</v>
      </c>
    </row>
    <row r="46" spans="1:4" x14ac:dyDescent="0.25">
      <c r="D46" s="22" t="s">
        <v>57</v>
      </c>
    </row>
    <row r="47" spans="1:4" x14ac:dyDescent="0.25">
      <c r="D47" s="23" t="s">
        <v>29</v>
      </c>
    </row>
    <row r="48" spans="1:4" x14ac:dyDescent="0.25">
      <c r="D48" s="22" t="s">
        <v>51</v>
      </c>
    </row>
  </sheetData>
  <hyperlinks>
    <hyperlink ref="D47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G11" sqref="G11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B1" s="4" t="s">
        <v>2</v>
      </c>
    </row>
    <row r="2" spans="1:2" x14ac:dyDescent="0.25">
      <c r="A2" t="s">
        <v>3</v>
      </c>
      <c r="B2" s="14">
        <f>'India Data'!A32</f>
        <v>629154.80761072843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2016-01-21T23:28:30Z</dcterms:created>
  <dcterms:modified xsi:type="dcterms:W3CDTF">2019-11-25T14:46:32Z</dcterms:modified>
</cp:coreProperties>
</file>