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ccs\CSA\"/>
    </mc:Choice>
  </mc:AlternateContent>
  <xr:revisionPtr revIDLastSave="0" documentId="13_ncr:1_{E4829E27-3D31-453D-8E4B-5B477A80C82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ETP 2017 data" sheetId="13" r:id="rId2"/>
    <sheet name="IESS data" sheetId="11" r:id="rId3"/>
    <sheet name="CSA-ACP Calculations" sheetId="12" r:id="rId4"/>
    <sheet name="CSA-BTCS" sheetId="5" r:id="rId5"/>
    <sheet name="CSA-ACP" sheetId="6" r:id="rId6"/>
  </sheets>
  <externalReferences>
    <externalReference r:id="rId7"/>
  </externalReferences>
  <definedNames>
    <definedName name="_xlnm._FilterDatabase" localSheetId="1" hidden="1">'ETP 2017 data'!$A$1:$M$92</definedName>
    <definedName name="Unit.GW">[1]Conversions!$F$55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6" l="1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B2" i="6" l="1"/>
  <c r="F27" i="11"/>
  <c r="G27" i="11"/>
  <c r="H27" i="11"/>
  <c r="I27" i="11"/>
  <c r="J27" i="11"/>
  <c r="K27" i="11"/>
  <c r="L27" i="11"/>
  <c r="E27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E28" i="11"/>
  <c r="C2" i="5"/>
  <c r="D2" i="5"/>
  <c r="E2" i="5"/>
  <c r="F2" i="5"/>
  <c r="G2" i="5"/>
  <c r="H2" i="5"/>
  <c r="I2" i="5"/>
  <c r="B2" i="5"/>
  <c r="J92" i="13"/>
  <c r="AG15" i="12"/>
  <c r="AH15" i="12"/>
  <c r="AI15" i="12"/>
  <c r="AF15" i="12"/>
  <c r="AB15" i="12"/>
  <c r="AC15" i="12"/>
  <c r="AD15" i="12"/>
  <c r="AA15" i="12"/>
  <c r="W15" i="12"/>
  <c r="X15" i="12"/>
  <c r="Y15" i="12"/>
  <c r="V15" i="12"/>
  <c r="R15" i="12"/>
  <c r="S15" i="12"/>
  <c r="T15" i="12"/>
  <c r="Q15" i="12"/>
  <c r="M15" i="12"/>
  <c r="N15" i="12"/>
  <c r="O15" i="12"/>
  <c r="L15" i="12"/>
  <c r="C15" i="12"/>
  <c r="D15" i="12"/>
  <c r="E15" i="12"/>
  <c r="F15" i="12"/>
  <c r="G15" i="12"/>
  <c r="H15" i="12"/>
  <c r="I15" i="12"/>
  <c r="J15" i="12"/>
  <c r="B15" i="12"/>
  <c r="AJ15" i="12"/>
  <c r="AE15" i="12"/>
  <c r="Z15" i="12"/>
  <c r="U15" i="12"/>
  <c r="P15" i="12"/>
  <c r="K15" i="12"/>
  <c r="A15" i="12"/>
  <c r="C3" i="12"/>
  <c r="C4" i="12"/>
  <c r="C5" i="12"/>
  <c r="C6" i="12"/>
  <c r="C7" i="12"/>
  <c r="C8" i="12"/>
  <c r="C2" i="12"/>
  <c r="F92" i="13"/>
  <c r="G92" i="13"/>
  <c r="H92" i="13"/>
  <c r="I92" i="13"/>
  <c r="K92" i="13"/>
  <c r="L92" i="13"/>
  <c r="M92" i="13"/>
  <c r="E92" i="13"/>
  <c r="B26" i="11" l="1"/>
  <c r="T3" i="11"/>
  <c r="K26" i="11" s="1"/>
  <c r="T4" i="11"/>
  <c r="P26" i="11" s="1"/>
  <c r="T5" i="11"/>
  <c r="T6" i="11"/>
  <c r="T7" i="11"/>
  <c r="AE26" i="11" s="1"/>
  <c r="T8" i="11"/>
  <c r="AJ26" i="11" s="1"/>
  <c r="T9" i="11"/>
  <c r="AK26" i="11" s="1"/>
  <c r="AL26" i="11" s="1"/>
  <c r="AM26" i="11" s="1"/>
  <c r="AN26" i="11" s="1"/>
  <c r="T2" i="11"/>
  <c r="C9" i="11"/>
  <c r="D9" i="11"/>
  <c r="E9" i="11"/>
  <c r="F9" i="11"/>
  <c r="G9" i="11"/>
  <c r="H9" i="11"/>
  <c r="I9" i="11"/>
  <c r="B9" i="11"/>
  <c r="N9" i="11"/>
  <c r="P9" i="11"/>
  <c r="Z26" i="11" l="1"/>
  <c r="U26" i="11"/>
  <c r="G26" i="11"/>
  <c r="AA26" i="11"/>
  <c r="E26" i="11"/>
  <c r="J26" i="11"/>
  <c r="O26" i="11"/>
  <c r="T26" i="11"/>
  <c r="Y26" i="11"/>
  <c r="AD26" i="11"/>
  <c r="AI26" i="11"/>
  <c r="D26" i="11"/>
  <c r="I26" i="11"/>
  <c r="N26" i="11"/>
  <c r="S26" i="11"/>
  <c r="X26" i="11"/>
  <c r="AC26" i="11"/>
  <c r="AH26" i="11"/>
  <c r="L26" i="11"/>
  <c r="AF26" i="11"/>
  <c r="Q26" i="11"/>
  <c r="V26" i="11"/>
  <c r="C26" i="11"/>
  <c r="H26" i="11"/>
  <c r="M26" i="11"/>
  <c r="R26" i="11"/>
  <c r="W26" i="11"/>
  <c r="AB26" i="11"/>
  <c r="AG26" i="11"/>
  <c r="F26" i="11"/>
  <c r="B25" i="11"/>
  <c r="AK24" i="11"/>
  <c r="C24" i="11"/>
  <c r="D24" i="11" s="1"/>
  <c r="E24" i="11" s="1"/>
  <c r="F24" i="11" s="1"/>
  <c r="G24" i="11" s="1"/>
  <c r="H24" i="11" s="1"/>
  <c r="I24" i="11" s="1"/>
  <c r="J24" i="11" s="1"/>
  <c r="K24" i="11" s="1"/>
  <c r="L24" i="11" s="1"/>
  <c r="B24" i="11"/>
  <c r="AL24" i="11" l="1"/>
  <c r="AK27" i="11"/>
  <c r="AH2" i="5"/>
  <c r="R3" i="11"/>
  <c r="G25" i="11" s="1"/>
  <c r="R4" i="11"/>
  <c r="L25" i="11" s="1"/>
  <c r="R5" i="11"/>
  <c r="Q25" i="11" s="1"/>
  <c r="R6" i="11"/>
  <c r="V25" i="11" s="1"/>
  <c r="R7" i="11"/>
  <c r="AA25" i="11" s="1"/>
  <c r="R8" i="11"/>
  <c r="AF25" i="11" s="1"/>
  <c r="R9" i="11"/>
  <c r="AK25" i="11" s="1"/>
  <c r="AL25" i="11" s="1"/>
  <c r="AM25" i="11" s="1"/>
  <c r="AN25" i="11" s="1"/>
  <c r="R2" i="11"/>
  <c r="P3" i="11"/>
  <c r="P4" i="11"/>
  <c r="P5" i="11"/>
  <c r="Q24" i="11" s="1"/>
  <c r="P6" i="11"/>
  <c r="V24" i="11" s="1"/>
  <c r="P7" i="11"/>
  <c r="AA24" i="11" s="1"/>
  <c r="P8" i="11"/>
  <c r="AF24" i="11" s="1"/>
  <c r="P2" i="11"/>
  <c r="C7" i="11"/>
  <c r="D7" i="11"/>
  <c r="E7" i="11"/>
  <c r="F7" i="11"/>
  <c r="G7" i="11"/>
  <c r="H7" i="11"/>
  <c r="I7" i="11"/>
  <c r="B7" i="11"/>
  <c r="C5" i="11"/>
  <c r="D5" i="11"/>
  <c r="E5" i="11"/>
  <c r="F5" i="11"/>
  <c r="G5" i="11"/>
  <c r="H5" i="11"/>
  <c r="I5" i="11"/>
  <c r="B5" i="11"/>
  <c r="AA27" i="11" l="1"/>
  <c r="X2" i="5"/>
  <c r="V27" i="11"/>
  <c r="S2" i="5"/>
  <c r="Q27" i="11"/>
  <c r="N2" i="5"/>
  <c r="AF27" i="11"/>
  <c r="AC2" i="5"/>
  <c r="AM24" i="11"/>
  <c r="AL27" i="11"/>
  <c r="AI2" i="5"/>
  <c r="C22" i="11"/>
  <c r="C15" i="11"/>
  <c r="C16" i="11" s="1"/>
  <c r="D15" i="11"/>
  <c r="D16" i="11" s="1"/>
  <c r="E15" i="11"/>
  <c r="E16" i="11" s="1"/>
  <c r="B15" i="11"/>
  <c r="B16" i="11" s="1"/>
  <c r="C3" i="11"/>
  <c r="D3" i="11"/>
  <c r="E3" i="11"/>
  <c r="F3" i="11"/>
  <c r="G3" i="11"/>
  <c r="H3" i="11"/>
  <c r="I3" i="11"/>
  <c r="B3" i="11"/>
  <c r="AN24" i="11" l="1"/>
  <c r="AM27" i="11"/>
  <c r="AJ2" i="5"/>
  <c r="D22" i="11"/>
  <c r="C25" i="11"/>
  <c r="B17" i="11"/>
  <c r="N3" i="11" s="1"/>
  <c r="N4" i="11"/>
  <c r="L23" i="11" s="1"/>
  <c r="N8" i="11"/>
  <c r="N6" i="11"/>
  <c r="N2" i="11"/>
  <c r="B23" i="11" s="1"/>
  <c r="AN27" i="11" l="1"/>
  <c r="AK2" i="5"/>
  <c r="E22" i="11"/>
  <c r="D25" i="11"/>
  <c r="G23" i="11"/>
  <c r="AK23" i="11"/>
  <c r="AL23" i="11" s="1"/>
  <c r="AM23" i="11" s="1"/>
  <c r="AN23" i="11" s="1"/>
  <c r="N7" i="11"/>
  <c r="N5" i="11"/>
  <c r="V23" i="11"/>
  <c r="D23" i="11"/>
  <c r="AF23" i="11"/>
  <c r="C23" i="11"/>
  <c r="E23" i="11"/>
  <c r="F22" i="11" l="1"/>
  <c r="E25" i="11"/>
  <c r="Q23" i="11"/>
  <c r="AA23" i="11"/>
  <c r="G22" i="11" l="1"/>
  <c r="H22" i="11" s="1"/>
  <c r="F25" i="11"/>
  <c r="F23" i="11"/>
  <c r="I22" i="11" l="1"/>
  <c r="H25" i="11"/>
  <c r="H23" i="11"/>
  <c r="J22" i="11" l="1"/>
  <c r="I25" i="11"/>
  <c r="I23" i="11"/>
  <c r="K22" i="11" l="1"/>
  <c r="J25" i="11"/>
  <c r="J23" i="11"/>
  <c r="L22" i="11" l="1"/>
  <c r="M22" i="11" s="1"/>
  <c r="K25" i="11"/>
  <c r="K23" i="11"/>
  <c r="M24" i="11" l="1"/>
  <c r="N22" i="11"/>
  <c r="M25" i="11"/>
  <c r="M23" i="11"/>
  <c r="M27" i="11" l="1"/>
  <c r="J2" i="5"/>
  <c r="N25" i="11"/>
  <c r="O22" i="11"/>
  <c r="N24" i="11"/>
  <c r="N23" i="11"/>
  <c r="N27" i="11" l="1"/>
  <c r="K2" i="5"/>
  <c r="O23" i="11"/>
  <c r="O25" i="11"/>
  <c r="P22" i="11"/>
  <c r="O24" i="11"/>
  <c r="L2" i="5" l="1"/>
  <c r="O27" i="11"/>
  <c r="P25" i="11"/>
  <c r="P24" i="11"/>
  <c r="P23" i="11"/>
  <c r="Q22" i="11"/>
  <c r="R22" i="11" s="1"/>
  <c r="P27" i="11" l="1"/>
  <c r="M2" i="5"/>
  <c r="R24" i="11"/>
  <c r="R25" i="11"/>
  <c r="R23" i="11"/>
  <c r="S22" i="11"/>
  <c r="R27" i="11" l="1"/>
  <c r="O2" i="5"/>
  <c r="S24" i="11"/>
  <c r="S25" i="11"/>
  <c r="S23" i="11"/>
  <c r="T22" i="11"/>
  <c r="S27" i="11" l="1"/>
  <c r="P2" i="5"/>
  <c r="T25" i="11"/>
  <c r="T24" i="11"/>
  <c r="T23" i="11"/>
  <c r="U22" i="11"/>
  <c r="T27" i="11" l="1"/>
  <c r="Q2" i="5"/>
  <c r="U25" i="11"/>
  <c r="U24" i="11"/>
  <c r="U23" i="11"/>
  <c r="V22" i="11"/>
  <c r="W22" i="11" s="1"/>
  <c r="U27" i="11" l="1"/>
  <c r="R2" i="5"/>
  <c r="X22" i="11"/>
  <c r="W25" i="11"/>
  <c r="W24" i="11"/>
  <c r="W23" i="11"/>
  <c r="W27" i="11" l="1"/>
  <c r="T2" i="5"/>
  <c r="Y22" i="11"/>
  <c r="X24" i="11"/>
  <c r="X25" i="11"/>
  <c r="X23" i="11"/>
  <c r="X27" i="11" l="1"/>
  <c r="U2" i="5"/>
  <c r="Z22" i="11"/>
  <c r="Y24" i="11"/>
  <c r="Y25" i="11"/>
  <c r="Y23" i="11"/>
  <c r="Y27" i="11" l="1"/>
  <c r="V2" i="5"/>
  <c r="AA22" i="11"/>
  <c r="AB22" i="11" s="1"/>
  <c r="Z25" i="11"/>
  <c r="Z24" i="11"/>
  <c r="Z23" i="11"/>
  <c r="Z27" i="11" l="1"/>
  <c r="W2" i="5"/>
  <c r="AC22" i="11"/>
  <c r="AB24" i="11"/>
  <c r="AB25" i="11"/>
  <c r="AB23" i="11"/>
  <c r="AB27" i="11" l="1"/>
  <c r="Y2" i="5"/>
  <c r="AD22" i="11"/>
  <c r="AC24" i="11"/>
  <c r="AC25" i="11"/>
  <c r="AC23" i="11"/>
  <c r="AC27" i="11" l="1"/>
  <c r="Z2" i="5"/>
  <c r="AE22" i="11"/>
  <c r="AD25" i="11"/>
  <c r="AD24" i="11"/>
  <c r="AD23" i="11"/>
  <c r="AD27" i="11" l="1"/>
  <c r="AA2" i="5"/>
  <c r="AF22" i="11"/>
  <c r="AG22" i="11" s="1"/>
  <c r="AE25" i="11"/>
  <c r="AE24" i="11"/>
  <c r="AE23" i="11"/>
  <c r="AE27" i="11" l="1"/>
  <c r="AB2" i="5"/>
  <c r="AH22" i="11"/>
  <c r="AG25" i="11"/>
  <c r="AG24" i="11"/>
  <c r="AG23" i="11"/>
  <c r="AG27" i="11" l="1"/>
  <c r="AD2" i="5"/>
  <c r="AI22" i="11"/>
  <c r="AH24" i="11"/>
  <c r="AH25" i="11"/>
  <c r="AH23" i="11"/>
  <c r="AH27" i="11" l="1"/>
  <c r="AE2" i="5"/>
  <c r="AJ22" i="11"/>
  <c r="AI24" i="11"/>
  <c r="AI25" i="11"/>
  <c r="AI23" i="11"/>
  <c r="AI27" i="11" l="1"/>
  <c r="AF2" i="5"/>
  <c r="AK22" i="11"/>
  <c r="AL22" i="11" s="1"/>
  <c r="AM22" i="11" s="1"/>
  <c r="AN22" i="11" s="1"/>
  <c r="AJ25" i="11"/>
  <c r="AJ24" i="11"/>
  <c r="AJ23" i="11"/>
  <c r="AJ27" i="11" l="1"/>
  <c r="AG2" i="5"/>
</calcChain>
</file>

<file path=xl/sharedStrings.xml><?xml version="1.0" encoding="utf-8"?>
<sst xmlns="http://schemas.openxmlformats.org/spreadsheetml/2006/main" count="445" uniqueCount="93">
  <si>
    <t>International Energy Agency</t>
  </si>
  <si>
    <t>Source:</t>
  </si>
  <si>
    <t>Year</t>
  </si>
  <si>
    <t>Region</t>
  </si>
  <si>
    <t>BAU CO2 Stored (tons/yr)</t>
  </si>
  <si>
    <t>CSA BAU Tons CO2 Sequestered</t>
  </si>
  <si>
    <t>CSA Additional CCS Potential</t>
  </si>
  <si>
    <t>Additional Potential CO2 Stored (tons/yr)</t>
  </si>
  <si>
    <t>Technology</t>
  </si>
  <si>
    <t>Bottom Scenario ID</t>
  </si>
  <si>
    <t>Top Scenario ID</t>
  </si>
  <si>
    <t>Carbon capture and storage</t>
  </si>
  <si>
    <t>2DS</t>
  </si>
  <si>
    <t>United States</t>
  </si>
  <si>
    <t>http://www.iea.org/etp/explore/</t>
  </si>
  <si>
    <t>Additional CCS Potential</t>
  </si>
  <si>
    <t>World</t>
  </si>
  <si>
    <t>B2DS</t>
  </si>
  <si>
    <t>Renewables</t>
  </si>
  <si>
    <t>End-use fuel and electricity efficiency</t>
  </si>
  <si>
    <t>End-use fuel switching</t>
  </si>
  <si>
    <t>Nuclear</t>
  </si>
  <si>
    <t>RTS</t>
  </si>
  <si>
    <t>ASEAN</t>
  </si>
  <si>
    <t>Brazil</t>
  </si>
  <si>
    <t>China</t>
  </si>
  <si>
    <t>India</t>
  </si>
  <si>
    <t>Mexico</t>
  </si>
  <si>
    <t>South Africa</t>
  </si>
  <si>
    <t>European Union</t>
  </si>
  <si>
    <t>Emissions Reductions tab, "Download data files" button, in Excel "EmissionsTech web" tab, India, CCS</t>
  </si>
  <si>
    <t>Notes</t>
  </si>
  <si>
    <t>Energy Technology Perspectives : ETP 2017 Data Visualization</t>
  </si>
  <si>
    <t>(GW)</t>
  </si>
  <si>
    <t>Level 2</t>
  </si>
  <si>
    <t>Sheet 1.c., Row 18 (CCS, Cumulative Capacity)</t>
  </si>
  <si>
    <t>(MW)</t>
  </si>
  <si>
    <t>Parameter</t>
  </si>
  <si>
    <t>Dahanu/ 
Reliance</t>
  </si>
  <si>
    <t>Ramagundam/ 
NTPC</t>
  </si>
  <si>
    <t>Trombay/
Tata</t>
  </si>
  <si>
    <t>Badarpur/ 
NTPC</t>
  </si>
  <si>
    <t>Net Power Output 
withCCS (MW)</t>
  </si>
  <si>
    <t>Total CO2captured 
with CCS (Mt/ yr)</t>
  </si>
  <si>
    <t>Total CO2captured 
with CCS (t/ yr)</t>
  </si>
  <si>
    <t>Total CO2captured 
with CCS (t/ MW-yr)</t>
  </si>
  <si>
    <t>Average</t>
  </si>
  <si>
    <t>Interpolated</t>
  </si>
  <si>
    <t>Lev 2 (MW)</t>
  </si>
  <si>
    <t>Level 1</t>
  </si>
  <si>
    <t>Level 3</t>
  </si>
  <si>
    <t>Lev 1 (MW)</t>
  </si>
  <si>
    <t>Lev 3 (MW)</t>
  </si>
  <si>
    <t>CSA-BTCS</t>
  </si>
  <si>
    <t>CSA-ACP</t>
  </si>
  <si>
    <t>Lev 4 (MW)</t>
  </si>
  <si>
    <t>Level 4</t>
  </si>
  <si>
    <t>Source: IESS - Levels 1 to 4</t>
  </si>
  <si>
    <t>Lev 2 CO2
(t/yr)</t>
  </si>
  <si>
    <t>Lev 1 CO2
(t/yr)</t>
  </si>
  <si>
    <t>Lev 3 CO2
(t/yr)</t>
  </si>
  <si>
    <t>Lev 4 CO2
(t/yr)</t>
  </si>
  <si>
    <t>CO2 Values in Gt/yr</t>
  </si>
  <si>
    <t>Interpolated Values</t>
  </si>
  <si>
    <t>Additional CO2 
sequestered</t>
  </si>
  <si>
    <t>in t/yr</t>
  </si>
  <si>
    <t>IEA has three CCS scenarios, corresponding to packages of actions (not all CCS) leading to different levels of warming:</t>
  </si>
  <si>
    <t>Reference Technology Scenario (RTS) that includes NDCs for current Paris agreement,</t>
  </si>
  <si>
    <t>There is no RTS scenario for India in IEA's ETP as there is currently no CCS commitment to NDCs</t>
  </si>
  <si>
    <t xml:space="preserve">We estimate the CO2 sequestered on a MW basis, based on an Indian study which simulates the CO2 captured for </t>
  </si>
  <si>
    <t>four representative thermal plants in India, with and without CCS</t>
  </si>
  <si>
    <t>CO2 captured per MW for BAU Case</t>
  </si>
  <si>
    <t>Section 4 (Results), Table 3, Page 437</t>
  </si>
  <si>
    <t>https://www.sciencedirect.com/science/article/pii/S187661021401162X</t>
  </si>
  <si>
    <t>Anand Rao &amp; Piyush Kumar</t>
  </si>
  <si>
    <t>Cost Implications of Carbon Capture and Storage for the Coal Power Plants in India</t>
  </si>
  <si>
    <t>Energy Procedia, Vol 54, 2014, Pp 431-438</t>
  </si>
  <si>
    <t>Hence, we use the Level 1 trajectory of MW CCS capacity in IESS to represent the BAU case as currently there are no CCS-related policies in India</t>
  </si>
  <si>
    <t>BAU Tons CO2 sequestered:</t>
  </si>
  <si>
    <t>Additional CCS Potential:</t>
  </si>
  <si>
    <t>2 deg scenario (2DS) and Beyond (B2DS)</t>
  </si>
  <si>
    <t>We find that the IEA's ETP values for the additional CO2 sequestred upto B2DS scenario is the closest to IESS's Level 4 trajectory,</t>
  </si>
  <si>
    <t>which is the most optimistic (heroic effort case). However, the L4 trajectory of IESS assumes operational capacity before 2025</t>
  </si>
  <si>
    <t>(as early as 2017, 22). This seems unlikely as the technology is still nascent in India. Hence we use IEA's ETP values for additional</t>
  </si>
  <si>
    <t xml:space="preserve"> CO2 sequestered upto B2DS which is also most optimistic and can be considered as an outer limit for potential</t>
  </si>
  <si>
    <t>In both IESS and IEA trajectories, we linearly interpolate for years we don't know explicitly.</t>
  </si>
  <si>
    <t>Source: Rao &amp; Kumar</t>
  </si>
  <si>
    <t>Section 4, Table 3, Page 437</t>
  </si>
  <si>
    <t>NITI Aayog</t>
  </si>
  <si>
    <t>India Energy Security Scenarios v2, Level 2 trajectory</t>
  </si>
  <si>
    <t>http://indiaenergy.gov.in/bkp/iess/publication.php</t>
  </si>
  <si>
    <t>BAU CCS Capacity Trajectory</t>
  </si>
  <si>
    <t>Excel Model, Tab 1.c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</si>
</sst>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mbria"/>
      <family val="2"/>
      <scheme val="maj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4.9989318521683403E-2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1" fontId="0" fillId="0" borderId="0" xfId="0" applyNumberFormat="1"/>
    <xf numFmtId="0" fontId="2" fillId="0" borderId="0" xfId="1"/>
    <xf numFmtId="0" fontId="3" fillId="0" borderId="1" xfId="0" applyFont="1" applyBorder="1"/>
    <xf numFmtId="0" fontId="4" fillId="0" borderId="0" xfId="0" applyFont="1"/>
    <xf numFmtId="0" fontId="3" fillId="0" borderId="0" xfId="0" applyFont="1" applyBorder="1"/>
    <xf numFmtId="0" fontId="3" fillId="0" borderId="0" xfId="0" applyFont="1"/>
    <xf numFmtId="2" fontId="0" fillId="0" borderId="0" xfId="0" applyNumberFormat="1" applyFont="1"/>
    <xf numFmtId="0" fontId="1" fillId="2" borderId="0" xfId="0" applyFont="1" applyFill="1"/>
    <xf numFmtId="0" fontId="0" fillId="0" borderId="0" xfId="0" applyFont="1"/>
    <xf numFmtId="1" fontId="0" fillId="0" borderId="0" xfId="0" applyNumberFormat="1" applyFont="1"/>
    <xf numFmtId="0" fontId="0" fillId="0" borderId="0" xfId="2" applyNumberFormat="1" applyFont="1"/>
    <xf numFmtId="1" fontId="0" fillId="0" borderId="0" xfId="2" applyNumberFormat="1" applyFont="1"/>
    <xf numFmtId="0" fontId="0" fillId="0" borderId="0" xfId="0" applyNumberFormat="1"/>
    <xf numFmtId="0" fontId="6" fillId="3" borderId="2" xfId="0" applyNumberFormat="1" applyFont="1" applyFill="1" applyBorder="1" applyAlignment="1">
      <alignment horizontal="right" vertical="center"/>
    </xf>
    <xf numFmtId="0" fontId="0" fillId="0" borderId="0" xfId="0" applyAlignment="1">
      <alignment wrapText="1"/>
    </xf>
    <xf numFmtId="2" fontId="0" fillId="0" borderId="0" xfId="0" applyNumberFormat="1"/>
    <xf numFmtId="0" fontId="7" fillId="0" borderId="0" xfId="0" applyFont="1"/>
    <xf numFmtId="0" fontId="7" fillId="0" borderId="0" xfId="0" applyFont="1" applyAlignment="1">
      <alignment wrapText="1"/>
    </xf>
    <xf numFmtId="0" fontId="0" fillId="4" borderId="0" xfId="0" applyFill="1"/>
    <xf numFmtId="0" fontId="6" fillId="3" borderId="4" xfId="0" applyNumberFormat="1" applyFont="1" applyFill="1" applyBorder="1" applyAlignment="1">
      <alignment horizontal="right" vertical="center"/>
    </xf>
    <xf numFmtId="0" fontId="0" fillId="0" borderId="3" xfId="0" applyBorder="1"/>
    <xf numFmtId="2" fontId="0" fillId="4" borderId="0" xfId="0" applyNumberFormat="1" applyFill="1"/>
    <xf numFmtId="0" fontId="8" fillId="0" borderId="0" xfId="0" applyFont="1" applyAlignment="1">
      <alignment wrapText="1"/>
    </xf>
    <xf numFmtId="0" fontId="8" fillId="0" borderId="0" xfId="0" applyFon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0870516185477"/>
          <c:y val="0.16217218433151551"/>
          <c:w val="0.88389129483814521"/>
          <c:h val="0.721371329006732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'ETP 2017 data'!$E$1:$K$1</c:f>
              <c:numCache>
                <c:formatCode>General</c:formatCode>
                <c:ptCount val="7"/>
                <c:pt idx="0">
                  <c:v>2015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'ETP 2017 data'!$E$92:$K$92</c:f>
            </c:numRef>
          </c:val>
          <c:smooth val="0"/>
          <c:extLst>
            <c:ext xmlns:c16="http://schemas.microsoft.com/office/drawing/2014/chart" uri="{C3380CC4-5D6E-409C-BE32-E72D297353CC}">
              <c16:uniqueId val="{00000000-97ED-47DE-B728-13E35D942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662015"/>
        <c:axId val="910266847"/>
      </c:lineChart>
      <c:catAx>
        <c:axId val="95466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66847"/>
        <c:crosses val="autoZero"/>
        <c:auto val="1"/>
        <c:lblAlgn val="ctr"/>
        <c:lblOffset val="100"/>
        <c:noMultiLvlLbl val="0"/>
      </c:catAx>
      <c:valAx>
        <c:axId val="91026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6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L2 - IESS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'IESS data'!$E$22:$AN$22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'IESS data'!$E$23:$AN$23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1579370.8892707825</c:v>
                </c:pt>
                <c:pt idx="4">
                  <c:v>3158741.7785410881</c:v>
                </c:pt>
                <c:pt idx="5">
                  <c:v>4738112.6678118706</c:v>
                </c:pt>
                <c:pt idx="6">
                  <c:v>6317483.5570821762</c:v>
                </c:pt>
                <c:pt idx="7">
                  <c:v>7896854.4463527296</c:v>
                </c:pt>
                <c:pt idx="8">
                  <c:v>14214338.003433228</c:v>
                </c:pt>
                <c:pt idx="9">
                  <c:v>20531821.560516357</c:v>
                </c:pt>
                <c:pt idx="10">
                  <c:v>26849305.11759758</c:v>
                </c:pt>
                <c:pt idx="11">
                  <c:v>33166788.67468071</c:v>
                </c:pt>
                <c:pt idx="12">
                  <c:v>39484272.231763646</c:v>
                </c:pt>
                <c:pt idx="13">
                  <c:v>55277981.124469757</c:v>
                </c:pt>
                <c:pt idx="14">
                  <c:v>71071690.017177582</c:v>
                </c:pt>
                <c:pt idx="15">
                  <c:v>86865398.909881592</c:v>
                </c:pt>
                <c:pt idx="16">
                  <c:v>102659107.80258942</c:v>
                </c:pt>
                <c:pt idx="17">
                  <c:v>118452816.69529094</c:v>
                </c:pt>
                <c:pt idx="18">
                  <c:v>126349671.14164352</c:v>
                </c:pt>
                <c:pt idx="19">
                  <c:v>134246525.58799744</c:v>
                </c:pt>
                <c:pt idx="20">
                  <c:v>142143380.03434944</c:v>
                </c:pt>
                <c:pt idx="21">
                  <c:v>150040234.48070145</c:v>
                </c:pt>
                <c:pt idx="22">
                  <c:v>157937088.92705458</c:v>
                </c:pt>
                <c:pt idx="23">
                  <c:v>173730797.81975937</c:v>
                </c:pt>
                <c:pt idx="24">
                  <c:v>189524506.71246719</c:v>
                </c:pt>
                <c:pt idx="25">
                  <c:v>205318215.6051712</c:v>
                </c:pt>
                <c:pt idx="26">
                  <c:v>221111924.49787521</c:v>
                </c:pt>
                <c:pt idx="27">
                  <c:v>236905633.39058188</c:v>
                </c:pt>
                <c:pt idx="28">
                  <c:v>244802487.83693504</c:v>
                </c:pt>
                <c:pt idx="29">
                  <c:v>252699342.28328705</c:v>
                </c:pt>
                <c:pt idx="30">
                  <c:v>260596196.72964096</c:v>
                </c:pt>
                <c:pt idx="31">
                  <c:v>268493051.17599297</c:v>
                </c:pt>
                <c:pt idx="32">
                  <c:v>276389905.62234551</c:v>
                </c:pt>
                <c:pt idx="33">
                  <c:v>276389905.62234551</c:v>
                </c:pt>
                <c:pt idx="34">
                  <c:v>276389905.62234551</c:v>
                </c:pt>
                <c:pt idx="35">
                  <c:v>276389905.62234551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C-4DF1-BC93-B0ADDA1910BA}"/>
            </c:ext>
          </c:extLst>
        </c:ser>
        <c:ser>
          <c:idx val="1"/>
          <c:order val="1"/>
          <c:tx>
            <c:v>L1 - IESS/CSA-BTCS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'IESS data'!$E$24:$AN$24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1579370.8892703056</c:v>
                </c:pt>
                <c:pt idx="9">
                  <c:v>3158741.7785410881</c:v>
                </c:pt>
                <c:pt idx="10">
                  <c:v>4738112.6678113937</c:v>
                </c:pt>
                <c:pt idx="11">
                  <c:v>6317483.5570821762</c:v>
                </c:pt>
                <c:pt idx="12">
                  <c:v>7896854.4463527296</c:v>
                </c:pt>
                <c:pt idx="13">
                  <c:v>9476225.3356232643</c:v>
                </c:pt>
                <c:pt idx="14">
                  <c:v>11055596.22489357</c:v>
                </c:pt>
                <c:pt idx="15">
                  <c:v>12634967.114164352</c:v>
                </c:pt>
                <c:pt idx="16">
                  <c:v>14214338.003434658</c:v>
                </c:pt>
                <c:pt idx="17">
                  <c:v>15793708.892705459</c:v>
                </c:pt>
                <c:pt idx="18">
                  <c:v>20531821.560518265</c:v>
                </c:pt>
                <c:pt idx="19">
                  <c:v>25269934.228328705</c:v>
                </c:pt>
                <c:pt idx="20">
                  <c:v>30008046.896141052</c:v>
                </c:pt>
                <c:pt idx="21">
                  <c:v>34746159.563951492</c:v>
                </c:pt>
                <c:pt idx="22">
                  <c:v>39484272.231763646</c:v>
                </c:pt>
                <c:pt idx="23">
                  <c:v>42643014.010305405</c:v>
                </c:pt>
                <c:pt idx="24">
                  <c:v>45801755.788846016</c:v>
                </c:pt>
                <c:pt idx="25">
                  <c:v>48960497.567387581</c:v>
                </c:pt>
                <c:pt idx="26">
                  <c:v>52119239.345928192</c:v>
                </c:pt>
                <c:pt idx="27">
                  <c:v>55277981.124469109</c:v>
                </c:pt>
                <c:pt idx="28">
                  <c:v>56857352.013739109</c:v>
                </c:pt>
                <c:pt idx="29">
                  <c:v>58436722.903009892</c:v>
                </c:pt>
                <c:pt idx="30">
                  <c:v>60016093.792280197</c:v>
                </c:pt>
                <c:pt idx="31">
                  <c:v>61595464.68155098</c:v>
                </c:pt>
                <c:pt idx="32">
                  <c:v>63174835.570821837</c:v>
                </c:pt>
                <c:pt idx="33">
                  <c:v>63174835.570821837</c:v>
                </c:pt>
                <c:pt idx="34">
                  <c:v>63174835.570821837</c:v>
                </c:pt>
                <c:pt idx="35">
                  <c:v>63174835.570821837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C-4DF1-BC93-B0ADDA1910BA}"/>
            </c:ext>
          </c:extLst>
        </c:ser>
        <c:ser>
          <c:idx val="2"/>
          <c:order val="2"/>
          <c:tx>
            <c:v>L3 - IESS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'IESS data'!$E$25:$AN$25</c:f>
              <c:numCache>
                <c:formatCode>General</c:formatCode>
                <c:ptCount val="36"/>
                <c:pt idx="0">
                  <c:v>14214338.003435135</c:v>
                </c:pt>
                <c:pt idx="1">
                  <c:v>18952450.671247482</c:v>
                </c:pt>
                <c:pt idx="2">
                  <c:v>23690563.339058191</c:v>
                </c:pt>
                <c:pt idx="3">
                  <c:v>42643014.010299683</c:v>
                </c:pt>
                <c:pt idx="4">
                  <c:v>61595464.681549072</c:v>
                </c:pt>
                <c:pt idx="5">
                  <c:v>80547915.352790833</c:v>
                </c:pt>
                <c:pt idx="6">
                  <c:v>99500366.024040222</c:v>
                </c:pt>
                <c:pt idx="7">
                  <c:v>118452816.69529094</c:v>
                </c:pt>
                <c:pt idx="8">
                  <c:v>142143380.03434753</c:v>
                </c:pt>
                <c:pt idx="9">
                  <c:v>165833943.37340546</c:v>
                </c:pt>
                <c:pt idx="10">
                  <c:v>189524506.71246338</c:v>
                </c:pt>
                <c:pt idx="11">
                  <c:v>213215070.0515213</c:v>
                </c:pt>
                <c:pt idx="12">
                  <c:v>236905633.39058188</c:v>
                </c:pt>
                <c:pt idx="13">
                  <c:v>252699342.28328705</c:v>
                </c:pt>
                <c:pt idx="14">
                  <c:v>268493051.17599487</c:v>
                </c:pt>
                <c:pt idx="15">
                  <c:v>284286760.06869888</c:v>
                </c:pt>
                <c:pt idx="16">
                  <c:v>300080468.96140671</c:v>
                </c:pt>
                <c:pt idx="17">
                  <c:v>315874177.85410917</c:v>
                </c:pt>
                <c:pt idx="18">
                  <c:v>339564741.19316101</c:v>
                </c:pt>
                <c:pt idx="19">
                  <c:v>363255304.53221893</c:v>
                </c:pt>
                <c:pt idx="20">
                  <c:v>386945867.87128448</c:v>
                </c:pt>
                <c:pt idx="21">
                  <c:v>410636431.21034241</c:v>
                </c:pt>
                <c:pt idx="22">
                  <c:v>434326994.54940015</c:v>
                </c:pt>
                <c:pt idx="23">
                  <c:v>458017557.88846588</c:v>
                </c:pt>
                <c:pt idx="24">
                  <c:v>481708121.2275238</c:v>
                </c:pt>
                <c:pt idx="25">
                  <c:v>505398684.56658173</c:v>
                </c:pt>
                <c:pt idx="26">
                  <c:v>529089247.90563965</c:v>
                </c:pt>
                <c:pt idx="27">
                  <c:v>552779811.24469101</c:v>
                </c:pt>
                <c:pt idx="28">
                  <c:v>568573520.13739777</c:v>
                </c:pt>
                <c:pt idx="29">
                  <c:v>584367229.03010178</c:v>
                </c:pt>
                <c:pt idx="30">
                  <c:v>600160937.9228096</c:v>
                </c:pt>
                <c:pt idx="31">
                  <c:v>615954646.81551361</c:v>
                </c:pt>
                <c:pt idx="32">
                  <c:v>631748355.70821834</c:v>
                </c:pt>
                <c:pt idx="33">
                  <c:v>631748355.70821834</c:v>
                </c:pt>
                <c:pt idx="34">
                  <c:v>631748355.70821834</c:v>
                </c:pt>
                <c:pt idx="35">
                  <c:v>631748355.70821834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C-4DF1-BC93-B0ADDA1910BA}"/>
            </c:ext>
          </c:extLst>
        </c:ser>
        <c:ser>
          <c:idx val="3"/>
          <c:order val="3"/>
          <c:tx>
            <c:v>CSA-ACP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'CSA-ACP Calculations'!$A$15:$AJ$15</c:f>
              <c:numCache>
                <c:formatCode>General</c:formatCode>
                <c:ptCount val="36"/>
                <c:pt idx="0" formatCode="0.00">
                  <c:v>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 formatCode="0.00">
                  <c:v>10000000</c:v>
                </c:pt>
                <c:pt idx="11">
                  <c:v>50000000</c:v>
                </c:pt>
                <c:pt idx="12">
                  <c:v>90000000</c:v>
                </c:pt>
                <c:pt idx="13">
                  <c:v>130000000</c:v>
                </c:pt>
                <c:pt idx="14">
                  <c:v>170000000</c:v>
                </c:pt>
                <c:pt idx="15">
                  <c:v>210000000.00000003</c:v>
                </c:pt>
                <c:pt idx="16">
                  <c:v>272000000</c:v>
                </c:pt>
                <c:pt idx="17">
                  <c:v>334000000</c:v>
                </c:pt>
                <c:pt idx="18">
                  <c:v>396000000</c:v>
                </c:pt>
                <c:pt idx="19">
                  <c:v>458000000</c:v>
                </c:pt>
                <c:pt idx="20">
                  <c:v>520000000</c:v>
                </c:pt>
                <c:pt idx="21">
                  <c:v>552000000</c:v>
                </c:pt>
                <c:pt idx="22">
                  <c:v>584000000</c:v>
                </c:pt>
                <c:pt idx="23">
                  <c:v>616000000</c:v>
                </c:pt>
                <c:pt idx="24">
                  <c:v>648000000</c:v>
                </c:pt>
                <c:pt idx="25">
                  <c:v>679999999.99999988</c:v>
                </c:pt>
                <c:pt idx="26">
                  <c:v>710000000</c:v>
                </c:pt>
                <c:pt idx="27">
                  <c:v>740000000</c:v>
                </c:pt>
                <c:pt idx="28">
                  <c:v>770000000</c:v>
                </c:pt>
                <c:pt idx="29">
                  <c:v>800000000</c:v>
                </c:pt>
                <c:pt idx="30">
                  <c:v>830000000.00000012</c:v>
                </c:pt>
                <c:pt idx="31">
                  <c:v>778000000</c:v>
                </c:pt>
                <c:pt idx="32">
                  <c:v>726000000</c:v>
                </c:pt>
                <c:pt idx="33">
                  <c:v>674000000</c:v>
                </c:pt>
                <c:pt idx="34">
                  <c:v>622000000</c:v>
                </c:pt>
                <c:pt idx="35">
                  <c:v>570000000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C-4DF1-BC93-B0ADDA1910BA}"/>
            </c:ext>
          </c:extLst>
        </c:ser>
        <c:ser>
          <c:idx val="4"/>
          <c:order val="4"/>
          <c:tx>
            <c:v>L4 - IESS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'IESS data'!$E$26:$AN$26</c:f>
              <c:numCache>
                <c:formatCode>General</c:formatCode>
                <c:ptCount val="36"/>
                <c:pt idx="0">
                  <c:v>23690563.339056015</c:v>
                </c:pt>
                <c:pt idx="1">
                  <c:v>31587417.785409927</c:v>
                </c:pt>
                <c:pt idx="2">
                  <c:v>39484272.231763646</c:v>
                </c:pt>
                <c:pt idx="3">
                  <c:v>78968544.463531494</c:v>
                </c:pt>
                <c:pt idx="4">
                  <c:v>118452816.69529724</c:v>
                </c:pt>
                <c:pt idx="5">
                  <c:v>157937088.92706299</c:v>
                </c:pt>
                <c:pt idx="6">
                  <c:v>197421361.15882874</c:v>
                </c:pt>
                <c:pt idx="7">
                  <c:v>236905633.39058188</c:v>
                </c:pt>
                <c:pt idx="8">
                  <c:v>260596196.72963715</c:v>
                </c:pt>
                <c:pt idx="9">
                  <c:v>284286760.06869507</c:v>
                </c:pt>
                <c:pt idx="10">
                  <c:v>307977323.40775299</c:v>
                </c:pt>
                <c:pt idx="11">
                  <c:v>331667886.74681091</c:v>
                </c:pt>
                <c:pt idx="12">
                  <c:v>355358450.08587283</c:v>
                </c:pt>
                <c:pt idx="13">
                  <c:v>379049013.42492676</c:v>
                </c:pt>
                <c:pt idx="14">
                  <c:v>402739576.76398468</c:v>
                </c:pt>
                <c:pt idx="15">
                  <c:v>426430140.1030426</c:v>
                </c:pt>
                <c:pt idx="16">
                  <c:v>450120703.44210052</c:v>
                </c:pt>
                <c:pt idx="17">
                  <c:v>473811266.78116375</c:v>
                </c:pt>
                <c:pt idx="18">
                  <c:v>489604975.67387009</c:v>
                </c:pt>
                <c:pt idx="19">
                  <c:v>505398684.56657791</c:v>
                </c:pt>
                <c:pt idx="20">
                  <c:v>521192393.45928192</c:v>
                </c:pt>
                <c:pt idx="21">
                  <c:v>536986102.35198593</c:v>
                </c:pt>
                <c:pt idx="22">
                  <c:v>552779811.24469101</c:v>
                </c:pt>
                <c:pt idx="23">
                  <c:v>576470374.58375549</c:v>
                </c:pt>
                <c:pt idx="24">
                  <c:v>600160937.92281342</c:v>
                </c:pt>
                <c:pt idx="25">
                  <c:v>623851501.26187134</c:v>
                </c:pt>
                <c:pt idx="26">
                  <c:v>647542064.60092926</c:v>
                </c:pt>
                <c:pt idx="27">
                  <c:v>671232627.93998206</c:v>
                </c:pt>
                <c:pt idx="28">
                  <c:v>679129482.38633537</c:v>
                </c:pt>
                <c:pt idx="29">
                  <c:v>687026336.83268738</c:v>
                </c:pt>
                <c:pt idx="30">
                  <c:v>694923191.27904129</c:v>
                </c:pt>
                <c:pt idx="31">
                  <c:v>702820045.7253933</c:v>
                </c:pt>
                <c:pt idx="32">
                  <c:v>710716900.17174566</c:v>
                </c:pt>
                <c:pt idx="33">
                  <c:v>710716900.17174566</c:v>
                </c:pt>
                <c:pt idx="34">
                  <c:v>710716900.17174566</c:v>
                </c:pt>
                <c:pt idx="35">
                  <c:v>710716900.17174566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C-4DF1-BC93-B0ADDA191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678591"/>
        <c:axId val="975479727"/>
      </c:lineChart>
      <c:catAx>
        <c:axId val="89967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479727"/>
        <c:crosses val="autoZero"/>
        <c:auto val="1"/>
        <c:lblAlgn val="ctr"/>
        <c:lblOffset val="100"/>
        <c:noMultiLvlLbl val="0"/>
      </c:catAx>
      <c:valAx>
        <c:axId val="97547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7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'CSA-ACP Calculations'!$A$15:$AJ$15</c:f>
              <c:numCache>
                <c:formatCode>General</c:formatCode>
                <c:ptCount val="36"/>
                <c:pt idx="0" formatCode="0.00">
                  <c:v>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 formatCode="0.00">
                  <c:v>10000000</c:v>
                </c:pt>
                <c:pt idx="11">
                  <c:v>50000000</c:v>
                </c:pt>
                <c:pt idx="12">
                  <c:v>90000000</c:v>
                </c:pt>
                <c:pt idx="13">
                  <c:v>130000000</c:v>
                </c:pt>
                <c:pt idx="14">
                  <c:v>170000000</c:v>
                </c:pt>
                <c:pt idx="15">
                  <c:v>210000000.00000003</c:v>
                </c:pt>
                <c:pt idx="16">
                  <c:v>272000000</c:v>
                </c:pt>
                <c:pt idx="17">
                  <c:v>334000000</c:v>
                </c:pt>
                <c:pt idx="18">
                  <c:v>396000000</c:v>
                </c:pt>
                <c:pt idx="19">
                  <c:v>458000000</c:v>
                </c:pt>
                <c:pt idx="20">
                  <c:v>520000000</c:v>
                </c:pt>
                <c:pt idx="21">
                  <c:v>552000000</c:v>
                </c:pt>
                <c:pt idx="22">
                  <c:v>584000000</c:v>
                </c:pt>
                <c:pt idx="23">
                  <c:v>616000000</c:v>
                </c:pt>
                <c:pt idx="24">
                  <c:v>648000000</c:v>
                </c:pt>
                <c:pt idx="25">
                  <c:v>679999999.99999988</c:v>
                </c:pt>
                <c:pt idx="26">
                  <c:v>710000000</c:v>
                </c:pt>
                <c:pt idx="27">
                  <c:v>740000000</c:v>
                </c:pt>
                <c:pt idx="28">
                  <c:v>770000000</c:v>
                </c:pt>
                <c:pt idx="29">
                  <c:v>800000000</c:v>
                </c:pt>
                <c:pt idx="30">
                  <c:v>830000000.00000012</c:v>
                </c:pt>
                <c:pt idx="31">
                  <c:v>778000000</c:v>
                </c:pt>
                <c:pt idx="32">
                  <c:v>726000000</c:v>
                </c:pt>
                <c:pt idx="33">
                  <c:v>674000000</c:v>
                </c:pt>
                <c:pt idx="34">
                  <c:v>622000000</c:v>
                </c:pt>
                <c:pt idx="35">
                  <c:v>570000000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5-4340-BB49-3628A20D9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72879"/>
        <c:axId val="910246463"/>
      </c:lineChart>
      <c:catAx>
        <c:axId val="697072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46463"/>
        <c:crosses val="autoZero"/>
        <c:auto val="1"/>
        <c:lblAlgn val="ctr"/>
        <c:lblOffset val="100"/>
        <c:noMultiLvlLbl val="0"/>
      </c:catAx>
      <c:valAx>
        <c:axId val="9102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7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1228725</xdr:colOff>
      <xdr:row>95</xdr:row>
      <xdr:rowOff>0</xdr:rowOff>
    </xdr:from>
    <xdr:to>
      <xdr:col>8</xdr:col>
      <xdr:colOff>533400</xdr:colOff>
      <xdr:row>109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19803C-89EE-4785-B7EE-0380CBDEB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690561</xdr:colOff>
      <xdr:row>28</xdr:row>
      <xdr:rowOff>178594</xdr:rowOff>
    </xdr:from>
    <xdr:to>
      <xdr:col>12</xdr:col>
      <xdr:colOff>214312</xdr:colOff>
      <xdr:row>47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621BBC-9A85-45B7-89A1-DB3137439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541734</xdr:colOff>
      <xdr:row>2</xdr:row>
      <xdr:rowOff>146446</xdr:rowOff>
    </xdr:from>
    <xdr:to>
      <xdr:col>31</xdr:col>
      <xdr:colOff>625078</xdr:colOff>
      <xdr:row>17</xdr:row>
      <xdr:rowOff>32146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EE196C-EB68-43EF-A7FB-F60C6F6C6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OneDrive/Desktop/Copy%20of%20IESS_Version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>
        <row r="55">
          <cell r="F55">
            <v>1</v>
          </cell>
        </row>
      </sheetData>
      <sheetData sheetId="57" refreshError="1"/>
      <sheetData sheetId="58" refreshError="1"/>
      <sheetData sheetId="59" refreshError="1"/>
      <sheetData sheetId="6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etp/explor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zoomScale="90" zoomScaleNormal="90" workbookViewId="0">
      <selection activeCell="B12" sqref="B12"/>
    </sheetView>
  </sheetViews>
  <sheetFormatPr defaultRowHeight="15" x14ac:dyDescent="0.25"/>
  <cols>
    <col min="2" max="2" width="103.28515625" customWidth="1"/>
    <col min="3" max="3" width="4.5703125" customWidth="1"/>
    <col min="4" max="4" width="74.28515625" customWidth="1"/>
    <col min="5" max="5" width="18.28515625" customWidth="1"/>
  </cols>
  <sheetData>
    <row r="1" spans="1:4" x14ac:dyDescent="0.25">
      <c r="A1" s="1" t="s">
        <v>5</v>
      </c>
    </row>
    <row r="2" spans="1:4" x14ac:dyDescent="0.25">
      <c r="A2" s="1" t="s">
        <v>6</v>
      </c>
    </row>
    <row r="4" spans="1:4" x14ac:dyDescent="0.25">
      <c r="A4" s="1" t="s">
        <v>1</v>
      </c>
      <c r="B4" s="13" t="s">
        <v>15</v>
      </c>
      <c r="D4" s="13" t="s">
        <v>71</v>
      </c>
    </row>
    <row r="5" spans="1:4" x14ac:dyDescent="0.25">
      <c r="B5" t="s">
        <v>0</v>
      </c>
      <c r="D5" t="s">
        <v>74</v>
      </c>
    </row>
    <row r="6" spans="1:4" x14ac:dyDescent="0.25">
      <c r="B6" s="2">
        <v>2017</v>
      </c>
      <c r="D6" s="2">
        <v>2014</v>
      </c>
    </row>
    <row r="7" spans="1:4" x14ac:dyDescent="0.25">
      <c r="B7" t="s">
        <v>32</v>
      </c>
      <c r="D7" t="s">
        <v>75</v>
      </c>
    </row>
    <row r="8" spans="1:4" x14ac:dyDescent="0.25">
      <c r="B8" s="7" t="s">
        <v>14</v>
      </c>
      <c r="D8" t="s">
        <v>73</v>
      </c>
    </row>
    <row r="9" spans="1:4" x14ac:dyDescent="0.25">
      <c r="B9" t="s">
        <v>30</v>
      </c>
      <c r="D9" t="s">
        <v>72</v>
      </c>
    </row>
    <row r="10" spans="1:4" x14ac:dyDescent="0.25">
      <c r="D10" t="s">
        <v>76</v>
      </c>
    </row>
    <row r="12" spans="1:4" x14ac:dyDescent="0.25">
      <c r="D12" s="13" t="s">
        <v>91</v>
      </c>
    </row>
    <row r="13" spans="1:4" x14ac:dyDescent="0.25">
      <c r="D13" t="s">
        <v>88</v>
      </c>
    </row>
    <row r="14" spans="1:4" x14ac:dyDescent="0.25">
      <c r="D14" s="2">
        <v>2015</v>
      </c>
    </row>
    <row r="15" spans="1:4" x14ac:dyDescent="0.25">
      <c r="D15" t="s">
        <v>89</v>
      </c>
    </row>
    <row r="16" spans="1:4" x14ac:dyDescent="0.25">
      <c r="D16" t="s">
        <v>90</v>
      </c>
    </row>
    <row r="17" spans="1:4" x14ac:dyDescent="0.25">
      <c r="D17" t="s">
        <v>92</v>
      </c>
    </row>
    <row r="18" spans="1:4" x14ac:dyDescent="0.25">
      <c r="A18" s="1" t="s">
        <v>31</v>
      </c>
    </row>
    <row r="19" spans="1:4" x14ac:dyDescent="0.25">
      <c r="A19" t="s">
        <v>66</v>
      </c>
    </row>
    <row r="20" spans="1:4" x14ac:dyDescent="0.25">
      <c r="A20" t="s">
        <v>67</v>
      </c>
    </row>
    <row r="21" spans="1:4" x14ac:dyDescent="0.25">
      <c r="A21" t="s">
        <v>80</v>
      </c>
    </row>
    <row r="23" spans="1:4" x14ac:dyDescent="0.25">
      <c r="A23" t="s">
        <v>78</v>
      </c>
    </row>
    <row r="24" spans="1:4" x14ac:dyDescent="0.25">
      <c r="A24" t="s">
        <v>68</v>
      </c>
    </row>
    <row r="25" spans="1:4" x14ac:dyDescent="0.25">
      <c r="A25" t="s">
        <v>77</v>
      </c>
    </row>
    <row r="26" spans="1:4" x14ac:dyDescent="0.25">
      <c r="A26" t="s">
        <v>69</v>
      </c>
    </row>
    <row r="27" spans="1:4" x14ac:dyDescent="0.25">
      <c r="A27" t="s">
        <v>70</v>
      </c>
    </row>
    <row r="29" spans="1:4" x14ac:dyDescent="0.25">
      <c r="A29" t="s">
        <v>79</v>
      </c>
    </row>
    <row r="30" spans="1:4" x14ac:dyDescent="0.25">
      <c r="A30" t="s">
        <v>81</v>
      </c>
    </row>
    <row r="31" spans="1:4" x14ac:dyDescent="0.25">
      <c r="A31" t="s">
        <v>82</v>
      </c>
    </row>
    <row r="32" spans="1:4" x14ac:dyDescent="0.25">
      <c r="A32" t="s">
        <v>83</v>
      </c>
    </row>
    <row r="33" spans="1:5" x14ac:dyDescent="0.25">
      <c r="A33" t="s">
        <v>84</v>
      </c>
    </row>
    <row r="35" spans="1:5" x14ac:dyDescent="0.25">
      <c r="A35" s="3" t="s">
        <v>85</v>
      </c>
      <c r="B35" s="4"/>
      <c r="C35" s="5"/>
      <c r="D35" s="3"/>
      <c r="E35" s="3"/>
    </row>
    <row r="36" spans="1:5" x14ac:dyDescent="0.25">
      <c r="B36" s="4"/>
      <c r="C36" s="5"/>
    </row>
    <row r="37" spans="1:5" x14ac:dyDescent="0.25">
      <c r="B37" s="4"/>
      <c r="C37" s="5"/>
    </row>
    <row r="38" spans="1:5" x14ac:dyDescent="0.25">
      <c r="B38" s="3"/>
      <c r="C38" s="3"/>
    </row>
    <row r="39" spans="1:5" x14ac:dyDescent="0.25">
      <c r="B39" s="3"/>
      <c r="C39" s="3"/>
    </row>
  </sheetData>
  <hyperlinks>
    <hyperlink ref="B8" r:id="rId1" xr:uid="{A5C4BF7F-6495-426C-891E-A90AB7A3BFD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1E1A-ED71-4889-B584-929B96442652}">
  <sheetPr filterMode="1"/>
  <dimension ref="A1:M556"/>
  <sheetViews>
    <sheetView workbookViewId="0">
      <selection activeCell="C42" sqref="C42"/>
    </sheetView>
  </sheetViews>
  <sheetFormatPr defaultRowHeight="15" x14ac:dyDescent="0.25"/>
  <cols>
    <col min="1" max="1" width="15.85546875" style="14" bestFit="1" customWidth="1"/>
    <col min="2" max="2" width="45.42578125" style="14" bestFit="1" customWidth="1"/>
    <col min="3" max="3" width="20.28515625" style="14" bestFit="1" customWidth="1"/>
    <col min="4" max="4" width="16.42578125" style="14" bestFit="1" customWidth="1"/>
    <col min="5" max="11" width="10.5703125" style="14" customWidth="1"/>
    <col min="12" max="16384" width="9.140625" style="14"/>
  </cols>
  <sheetData>
    <row r="1" spans="1:13" s="9" customFormat="1" ht="15.75" x14ac:dyDescent="0.25">
      <c r="A1" s="8" t="s">
        <v>3</v>
      </c>
      <c r="B1" s="9" t="s">
        <v>8</v>
      </c>
      <c r="C1" s="10" t="s">
        <v>9</v>
      </c>
      <c r="D1" s="10" t="s">
        <v>10</v>
      </c>
      <c r="E1" s="9">
        <v>2015</v>
      </c>
      <c r="F1" s="9">
        <v>2025</v>
      </c>
      <c r="G1" s="11">
        <v>2030</v>
      </c>
      <c r="H1" s="11">
        <v>2035</v>
      </c>
      <c r="I1" s="11">
        <v>2040</v>
      </c>
      <c r="J1" s="9">
        <v>2045</v>
      </c>
      <c r="K1" s="9">
        <v>2050</v>
      </c>
      <c r="L1" s="9">
        <v>2055</v>
      </c>
      <c r="M1" s="9">
        <v>2060</v>
      </c>
    </row>
    <row r="2" spans="1:13" hidden="1" x14ac:dyDescent="0.25">
      <c r="A2" t="s">
        <v>16</v>
      </c>
      <c r="B2" t="s">
        <v>11</v>
      </c>
      <c r="C2" t="s">
        <v>17</v>
      </c>
      <c r="D2" t="s">
        <v>12</v>
      </c>
      <c r="E2" s="12">
        <v>0</v>
      </c>
      <c r="F2" s="12">
        <v>0.42</v>
      </c>
      <c r="G2" s="12">
        <v>0.79</v>
      </c>
      <c r="H2" s="12">
        <v>1.25</v>
      </c>
      <c r="I2" s="12">
        <v>1.97</v>
      </c>
      <c r="J2" s="12">
        <v>2.57</v>
      </c>
      <c r="K2" s="12">
        <v>3.11</v>
      </c>
      <c r="L2" s="12">
        <v>3.91</v>
      </c>
      <c r="M2" s="12">
        <v>4.22</v>
      </c>
    </row>
    <row r="3" spans="1:13" hidden="1" x14ac:dyDescent="0.25">
      <c r="A3" t="s">
        <v>16</v>
      </c>
      <c r="B3" t="s">
        <v>18</v>
      </c>
      <c r="C3" t="s">
        <v>17</v>
      </c>
      <c r="D3" t="s">
        <v>12</v>
      </c>
      <c r="E3" s="12">
        <v>0</v>
      </c>
      <c r="F3" s="12">
        <v>0.73</v>
      </c>
      <c r="G3" s="12">
        <v>0.59</v>
      </c>
      <c r="H3" s="12">
        <v>1</v>
      </c>
      <c r="I3" s="12">
        <v>1.43</v>
      </c>
      <c r="J3" s="12">
        <v>1.41</v>
      </c>
      <c r="K3" s="12">
        <v>1.38</v>
      </c>
      <c r="L3" s="12">
        <v>0.93</v>
      </c>
      <c r="M3" s="12">
        <v>0.03</v>
      </c>
    </row>
    <row r="4" spans="1:13" hidden="1" x14ac:dyDescent="0.25">
      <c r="A4" t="s">
        <v>16</v>
      </c>
      <c r="B4" t="s">
        <v>19</v>
      </c>
      <c r="C4" t="s">
        <v>17</v>
      </c>
      <c r="D4" t="s">
        <v>12</v>
      </c>
      <c r="E4" s="12">
        <v>0</v>
      </c>
      <c r="F4" s="12">
        <v>1.55</v>
      </c>
      <c r="G4" s="12">
        <v>1.95</v>
      </c>
      <c r="H4" s="12">
        <v>2.0499999999999998</v>
      </c>
      <c r="I4" s="12">
        <v>2.2200000000000002</v>
      </c>
      <c r="J4" s="12">
        <v>2.4900000000000002</v>
      </c>
      <c r="K4" s="12">
        <v>2.59</v>
      </c>
      <c r="L4" s="12">
        <v>2.54</v>
      </c>
      <c r="M4" s="12">
        <v>2.37</v>
      </c>
    </row>
    <row r="5" spans="1:13" hidden="1" x14ac:dyDescent="0.25">
      <c r="A5" t="s">
        <v>16</v>
      </c>
      <c r="B5" t="s">
        <v>20</v>
      </c>
      <c r="C5" t="s">
        <v>17</v>
      </c>
      <c r="D5" t="s">
        <v>12</v>
      </c>
      <c r="E5" s="12">
        <v>0</v>
      </c>
      <c r="F5" s="12">
        <v>0.67</v>
      </c>
      <c r="G5" s="12">
        <v>0.87</v>
      </c>
      <c r="H5" s="12">
        <v>0.73</v>
      </c>
      <c r="I5" s="12">
        <v>0.8</v>
      </c>
      <c r="J5" s="12">
        <v>1.03</v>
      </c>
      <c r="K5" s="12">
        <v>1.31</v>
      </c>
      <c r="L5" s="12">
        <v>1.72</v>
      </c>
      <c r="M5" s="12">
        <v>2.1800000000000002</v>
      </c>
    </row>
    <row r="6" spans="1:13" hidden="1" x14ac:dyDescent="0.25">
      <c r="A6" t="s">
        <v>16</v>
      </c>
      <c r="B6" t="s">
        <v>21</v>
      </c>
      <c r="C6" t="s">
        <v>17</v>
      </c>
      <c r="D6" t="s">
        <v>12</v>
      </c>
      <c r="E6" s="12">
        <v>0</v>
      </c>
      <c r="F6" s="12">
        <v>0.04</v>
      </c>
      <c r="G6" s="12">
        <v>0.03</v>
      </c>
      <c r="H6" s="12">
        <v>0.01</v>
      </c>
      <c r="I6" s="12">
        <v>7.0000000000000007E-2</v>
      </c>
      <c r="J6" s="12">
        <v>0.06</v>
      </c>
      <c r="K6" s="12">
        <v>0.17</v>
      </c>
      <c r="L6" s="12">
        <v>0.12</v>
      </c>
      <c r="M6" s="12">
        <v>0.22</v>
      </c>
    </row>
    <row r="7" spans="1:13" hidden="1" x14ac:dyDescent="0.25">
      <c r="A7" t="s">
        <v>16</v>
      </c>
      <c r="B7" t="s">
        <v>11</v>
      </c>
      <c r="C7" t="s">
        <v>12</v>
      </c>
      <c r="D7" t="s">
        <v>22</v>
      </c>
      <c r="E7" s="12">
        <v>0</v>
      </c>
      <c r="F7" s="12">
        <v>0.14000000000000001</v>
      </c>
      <c r="G7" s="12">
        <v>0.83</v>
      </c>
      <c r="H7" s="12">
        <v>1.83</v>
      </c>
      <c r="I7" s="12">
        <v>2.93</v>
      </c>
      <c r="J7" s="12">
        <v>3.94</v>
      </c>
      <c r="K7" s="12">
        <v>4.16</v>
      </c>
      <c r="L7" s="12">
        <v>4.57</v>
      </c>
      <c r="M7" s="12">
        <v>4.91</v>
      </c>
    </row>
    <row r="8" spans="1:13" hidden="1" x14ac:dyDescent="0.25">
      <c r="A8" t="s">
        <v>16</v>
      </c>
      <c r="B8" t="s">
        <v>18</v>
      </c>
      <c r="C8" t="s">
        <v>12</v>
      </c>
      <c r="D8" t="s">
        <v>22</v>
      </c>
      <c r="E8" s="12">
        <v>0</v>
      </c>
      <c r="F8" s="12">
        <v>1.82</v>
      </c>
      <c r="G8" s="12">
        <v>3.96</v>
      </c>
      <c r="H8" s="12">
        <v>5.89</v>
      </c>
      <c r="I8" s="12">
        <v>7.13</v>
      </c>
      <c r="J8" s="12">
        <v>8.26</v>
      </c>
      <c r="K8" s="12">
        <v>9.32</v>
      </c>
      <c r="L8" s="12">
        <v>10</v>
      </c>
      <c r="M8" s="12">
        <v>11</v>
      </c>
    </row>
    <row r="9" spans="1:13" hidden="1" x14ac:dyDescent="0.25">
      <c r="A9" t="s">
        <v>16</v>
      </c>
      <c r="B9" t="s">
        <v>19</v>
      </c>
      <c r="C9" t="s">
        <v>12</v>
      </c>
      <c r="D9" t="s">
        <v>22</v>
      </c>
      <c r="E9" s="12">
        <v>0</v>
      </c>
      <c r="F9" s="12">
        <v>2.78</v>
      </c>
      <c r="G9" s="12">
        <v>4.78</v>
      </c>
      <c r="H9" s="12">
        <v>6.57</v>
      </c>
      <c r="I9" s="12">
        <v>8.24</v>
      </c>
      <c r="J9" s="12">
        <v>9.43</v>
      </c>
      <c r="K9" s="12">
        <v>10</v>
      </c>
      <c r="L9" s="12">
        <v>11</v>
      </c>
      <c r="M9" s="12">
        <v>12</v>
      </c>
    </row>
    <row r="10" spans="1:13" hidden="1" x14ac:dyDescent="0.25">
      <c r="A10" t="s">
        <v>16</v>
      </c>
      <c r="B10" t="s">
        <v>20</v>
      </c>
      <c r="C10" t="s">
        <v>12</v>
      </c>
      <c r="D10" t="s">
        <v>22</v>
      </c>
      <c r="E10" s="12">
        <v>0</v>
      </c>
      <c r="F10" s="12">
        <v>0.57999999999999996</v>
      </c>
      <c r="G10" s="12">
        <v>0.64</v>
      </c>
      <c r="H10" s="12">
        <v>0.63</v>
      </c>
      <c r="I10" s="12">
        <v>0.74</v>
      </c>
      <c r="J10" s="12">
        <v>0.94</v>
      </c>
      <c r="K10" s="12">
        <v>1.17</v>
      </c>
      <c r="L10" s="12">
        <v>1.53</v>
      </c>
      <c r="M10" s="12">
        <v>1.88</v>
      </c>
    </row>
    <row r="11" spans="1:13" hidden="1" x14ac:dyDescent="0.25">
      <c r="A11" t="s">
        <v>16</v>
      </c>
      <c r="B11" t="s">
        <v>21</v>
      </c>
      <c r="C11" t="s">
        <v>12</v>
      </c>
      <c r="D11" t="s">
        <v>22</v>
      </c>
      <c r="E11" s="12">
        <v>0</v>
      </c>
      <c r="F11" s="12">
        <v>0.26</v>
      </c>
      <c r="G11" s="12">
        <v>0.85</v>
      </c>
      <c r="H11" s="12">
        <v>1.25</v>
      </c>
      <c r="I11" s="12">
        <v>1.53</v>
      </c>
      <c r="J11" s="12">
        <v>1.62</v>
      </c>
      <c r="K11" s="12">
        <v>1.53</v>
      </c>
      <c r="L11" s="12">
        <v>1.66</v>
      </c>
      <c r="M11" s="12">
        <v>1.53</v>
      </c>
    </row>
    <row r="12" spans="1:13" hidden="1" x14ac:dyDescent="0.25">
      <c r="A12" t="s">
        <v>23</v>
      </c>
      <c r="B12" t="s">
        <v>11</v>
      </c>
      <c r="C12" t="s">
        <v>17</v>
      </c>
      <c r="D12" t="s">
        <v>12</v>
      </c>
      <c r="E12" s="12">
        <v>0</v>
      </c>
      <c r="F12" s="12">
        <v>0</v>
      </c>
      <c r="G12" s="12">
        <v>0.01</v>
      </c>
      <c r="H12" s="12">
        <v>0.03</v>
      </c>
      <c r="I12" s="12">
        <v>0.03</v>
      </c>
      <c r="J12" s="12">
        <v>0.03</v>
      </c>
      <c r="K12" s="12">
        <v>0.09</v>
      </c>
      <c r="L12" s="12">
        <v>0.18</v>
      </c>
      <c r="M12" s="12">
        <v>0.25</v>
      </c>
    </row>
    <row r="13" spans="1:13" hidden="1" x14ac:dyDescent="0.25">
      <c r="A13" t="s">
        <v>23</v>
      </c>
      <c r="B13" t="s">
        <v>18</v>
      </c>
      <c r="C13" t="s">
        <v>17</v>
      </c>
      <c r="D13" t="s">
        <v>12</v>
      </c>
      <c r="E13" s="12">
        <v>0</v>
      </c>
      <c r="F13" s="12">
        <v>0.04</v>
      </c>
      <c r="G13" s="12">
        <v>0.09</v>
      </c>
      <c r="H13" s="12">
        <v>0.09</v>
      </c>
      <c r="I13" s="12">
        <v>0.19</v>
      </c>
      <c r="J13" s="12">
        <v>0.23</v>
      </c>
      <c r="K13" s="12">
        <v>0.22</v>
      </c>
      <c r="L13" s="12">
        <v>0.1</v>
      </c>
      <c r="M13" s="12">
        <v>0</v>
      </c>
    </row>
    <row r="14" spans="1:13" hidden="1" x14ac:dyDescent="0.25">
      <c r="A14" t="s">
        <v>23</v>
      </c>
      <c r="B14" t="s">
        <v>19</v>
      </c>
      <c r="C14" t="s">
        <v>17</v>
      </c>
      <c r="D14" t="s">
        <v>12</v>
      </c>
      <c r="E14" s="12">
        <v>0</v>
      </c>
      <c r="F14" s="12">
        <v>0.06</v>
      </c>
      <c r="G14" s="12">
        <v>0.09</v>
      </c>
      <c r="H14" s="12">
        <v>0.14000000000000001</v>
      </c>
      <c r="I14" s="12">
        <v>0.2</v>
      </c>
      <c r="J14" s="12">
        <v>0.22</v>
      </c>
      <c r="K14" s="12">
        <v>0.25</v>
      </c>
      <c r="L14" s="12">
        <v>0.28000000000000003</v>
      </c>
      <c r="M14" s="12">
        <v>0.27</v>
      </c>
    </row>
    <row r="15" spans="1:13" hidden="1" x14ac:dyDescent="0.25">
      <c r="A15" t="s">
        <v>23</v>
      </c>
      <c r="B15" t="s">
        <v>20</v>
      </c>
      <c r="C15" t="s">
        <v>17</v>
      </c>
      <c r="D15" t="s">
        <v>12</v>
      </c>
      <c r="E15" s="12">
        <v>0</v>
      </c>
      <c r="F15" s="12">
        <v>0.01</v>
      </c>
      <c r="G15" s="12">
        <v>0.02</v>
      </c>
      <c r="H15" s="12">
        <v>0.09</v>
      </c>
      <c r="I15" s="12">
        <v>0.02</v>
      </c>
      <c r="J15" s="12">
        <v>0.04</v>
      </c>
      <c r="K15" s="12">
        <v>7.0000000000000007E-2</v>
      </c>
      <c r="L15" s="12">
        <v>0.13</v>
      </c>
      <c r="M15" s="12">
        <v>0.18</v>
      </c>
    </row>
    <row r="16" spans="1:13" hidden="1" x14ac:dyDescent="0.25">
      <c r="A16" t="s">
        <v>23</v>
      </c>
      <c r="B16" t="s">
        <v>21</v>
      </c>
      <c r="C16" t="s">
        <v>17</v>
      </c>
      <c r="D16" t="s">
        <v>12</v>
      </c>
      <c r="E16" s="12">
        <v>0</v>
      </c>
      <c r="F16" s="12">
        <v>0.04</v>
      </c>
      <c r="G16" s="12">
        <v>0.03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</row>
    <row r="17" spans="1:13" hidden="1" x14ac:dyDescent="0.25">
      <c r="A17" t="s">
        <v>23</v>
      </c>
      <c r="B17" t="s">
        <v>11</v>
      </c>
      <c r="C17" t="s">
        <v>12</v>
      </c>
      <c r="D17" t="s">
        <v>22</v>
      </c>
      <c r="E17" s="12">
        <v>0</v>
      </c>
      <c r="F17" s="12">
        <v>0</v>
      </c>
      <c r="G17" s="12">
        <v>0.02</v>
      </c>
      <c r="H17" s="12">
        <v>0.06</v>
      </c>
      <c r="I17" s="12">
        <v>0.12</v>
      </c>
      <c r="J17" s="12">
        <v>0.19</v>
      </c>
      <c r="K17" s="12">
        <v>0.3</v>
      </c>
      <c r="L17" s="12">
        <v>0.4</v>
      </c>
      <c r="M17" s="12">
        <v>0.44</v>
      </c>
    </row>
    <row r="18" spans="1:13" hidden="1" x14ac:dyDescent="0.25">
      <c r="A18" t="s">
        <v>23</v>
      </c>
      <c r="B18" t="s">
        <v>18</v>
      </c>
      <c r="C18" t="s">
        <v>12</v>
      </c>
      <c r="D18" t="s">
        <v>22</v>
      </c>
      <c r="E18" s="12">
        <v>0</v>
      </c>
      <c r="F18" s="12">
        <v>0.11</v>
      </c>
      <c r="G18" s="12">
        <v>0.3</v>
      </c>
      <c r="H18" s="12">
        <v>0.51</v>
      </c>
      <c r="I18" s="12">
        <v>0.7</v>
      </c>
      <c r="J18" s="12">
        <v>0.87</v>
      </c>
      <c r="K18" s="12">
        <v>1.04</v>
      </c>
      <c r="L18" s="12">
        <v>1.1299999999999999</v>
      </c>
      <c r="M18" s="12">
        <v>1.22</v>
      </c>
    </row>
    <row r="19" spans="1:13" hidden="1" x14ac:dyDescent="0.25">
      <c r="A19" t="s">
        <v>23</v>
      </c>
      <c r="B19" t="s">
        <v>19</v>
      </c>
      <c r="C19" t="s">
        <v>12</v>
      </c>
      <c r="D19" t="s">
        <v>22</v>
      </c>
      <c r="E19" s="12">
        <v>0</v>
      </c>
      <c r="F19" s="12">
        <v>0.19</v>
      </c>
      <c r="G19" s="12">
        <v>0.34</v>
      </c>
      <c r="H19" s="12">
        <v>0.49</v>
      </c>
      <c r="I19" s="12">
        <v>0.64</v>
      </c>
      <c r="J19" s="12">
        <v>0.74</v>
      </c>
      <c r="K19" s="12">
        <v>0.8</v>
      </c>
      <c r="L19" s="12">
        <v>0.85</v>
      </c>
      <c r="M19" s="12">
        <v>0.86</v>
      </c>
    </row>
    <row r="20" spans="1:13" hidden="1" x14ac:dyDescent="0.25">
      <c r="A20" t="s">
        <v>23</v>
      </c>
      <c r="B20" t="s">
        <v>20</v>
      </c>
      <c r="C20" t="s">
        <v>12</v>
      </c>
      <c r="D20" t="s">
        <v>22</v>
      </c>
      <c r="E20" s="12">
        <v>0</v>
      </c>
      <c r="F20" s="12">
        <v>0.03</v>
      </c>
      <c r="G20" s="12">
        <v>0.05</v>
      </c>
      <c r="H20" s="12">
        <v>0.01</v>
      </c>
      <c r="I20" s="12">
        <v>0.02</v>
      </c>
      <c r="J20" s="12">
        <v>0.06</v>
      </c>
      <c r="K20" s="12">
        <v>0.05</v>
      </c>
      <c r="L20" s="12">
        <v>0.08</v>
      </c>
      <c r="M20" s="12">
        <v>0.11</v>
      </c>
    </row>
    <row r="21" spans="1:13" hidden="1" x14ac:dyDescent="0.25">
      <c r="A21" t="s">
        <v>23</v>
      </c>
      <c r="B21" t="s">
        <v>21</v>
      </c>
      <c r="C21" t="s">
        <v>12</v>
      </c>
      <c r="D21" t="s">
        <v>22</v>
      </c>
      <c r="E21" s="12">
        <v>0</v>
      </c>
      <c r="F21" s="12">
        <v>0</v>
      </c>
      <c r="G21" s="12">
        <v>0.04</v>
      </c>
      <c r="H21" s="12">
        <v>0.08</v>
      </c>
      <c r="I21" s="12">
        <v>7.0000000000000007E-2</v>
      </c>
      <c r="J21" s="12">
        <v>0.08</v>
      </c>
      <c r="K21" s="12">
        <v>7.0000000000000007E-2</v>
      </c>
      <c r="L21" s="12">
        <v>7.0000000000000007E-2</v>
      </c>
      <c r="M21" s="12">
        <v>0.06</v>
      </c>
    </row>
    <row r="22" spans="1:13" hidden="1" x14ac:dyDescent="0.25">
      <c r="A22" t="s">
        <v>24</v>
      </c>
      <c r="B22" t="s">
        <v>11</v>
      </c>
      <c r="C22" t="s">
        <v>17</v>
      </c>
      <c r="D22" t="s">
        <v>12</v>
      </c>
      <c r="E22" s="12">
        <v>0</v>
      </c>
      <c r="F22" s="12">
        <v>0.01</v>
      </c>
      <c r="G22" s="12">
        <v>0.01</v>
      </c>
      <c r="H22" s="12">
        <v>0.01</v>
      </c>
      <c r="I22" s="12">
        <v>0.05</v>
      </c>
      <c r="J22" s="12">
        <v>0.1</v>
      </c>
      <c r="K22" s="12">
        <v>0.14000000000000001</v>
      </c>
      <c r="L22" s="12">
        <v>0.18</v>
      </c>
      <c r="M22" s="12">
        <v>0.19</v>
      </c>
    </row>
    <row r="23" spans="1:13" hidden="1" x14ac:dyDescent="0.25">
      <c r="A23" t="s">
        <v>24</v>
      </c>
      <c r="B23" t="s">
        <v>18</v>
      </c>
      <c r="C23" t="s">
        <v>17</v>
      </c>
      <c r="D23" t="s">
        <v>12</v>
      </c>
      <c r="E23" s="12">
        <v>0</v>
      </c>
      <c r="F23" s="12">
        <v>0.03</v>
      </c>
      <c r="G23" s="12">
        <v>0.03</v>
      </c>
      <c r="H23" s="12">
        <v>0.04</v>
      </c>
      <c r="I23" s="12">
        <v>0.06</v>
      </c>
      <c r="J23" s="12">
        <v>0.06</v>
      </c>
      <c r="K23" s="12">
        <v>0.02</v>
      </c>
      <c r="L23" s="12">
        <v>0</v>
      </c>
      <c r="M23" s="12">
        <v>0</v>
      </c>
    </row>
    <row r="24" spans="1:13" hidden="1" x14ac:dyDescent="0.25">
      <c r="A24" t="s">
        <v>24</v>
      </c>
      <c r="B24" t="s">
        <v>19</v>
      </c>
      <c r="C24" t="s">
        <v>17</v>
      </c>
      <c r="D24" t="s">
        <v>12</v>
      </c>
      <c r="E24" s="12">
        <v>0</v>
      </c>
      <c r="F24" s="12">
        <v>0</v>
      </c>
      <c r="G24" s="12">
        <v>0.01</v>
      </c>
      <c r="H24" s="12">
        <v>0.03</v>
      </c>
      <c r="I24" s="12">
        <v>0.05</v>
      </c>
      <c r="J24" s="12">
        <v>0.06</v>
      </c>
      <c r="K24" s="12">
        <v>0.06</v>
      </c>
      <c r="L24" s="12">
        <v>0.06</v>
      </c>
      <c r="M24" s="12">
        <v>0.06</v>
      </c>
    </row>
    <row r="25" spans="1:13" hidden="1" x14ac:dyDescent="0.25">
      <c r="A25" t="s">
        <v>24</v>
      </c>
      <c r="B25" t="s">
        <v>20</v>
      </c>
      <c r="C25" t="s">
        <v>17</v>
      </c>
      <c r="D25" t="s">
        <v>12</v>
      </c>
      <c r="E25" s="12">
        <v>0</v>
      </c>
      <c r="F25" s="12">
        <v>0.02</v>
      </c>
      <c r="G25" s="12">
        <v>0.02</v>
      </c>
      <c r="H25" s="12">
        <v>0.02</v>
      </c>
      <c r="I25" s="12">
        <v>0.02</v>
      </c>
      <c r="J25" s="12">
        <v>0.01</v>
      </c>
      <c r="K25" s="12">
        <v>0.02</v>
      </c>
      <c r="L25" s="12">
        <v>0.03</v>
      </c>
      <c r="M25" s="12">
        <v>0.04</v>
      </c>
    </row>
    <row r="26" spans="1:13" hidden="1" x14ac:dyDescent="0.25">
      <c r="A26" t="s">
        <v>24</v>
      </c>
      <c r="B26" t="s">
        <v>21</v>
      </c>
      <c r="C26" t="s">
        <v>17</v>
      </c>
      <c r="D26" t="s">
        <v>12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</row>
    <row r="27" spans="1:13" hidden="1" x14ac:dyDescent="0.25">
      <c r="A27" t="s">
        <v>24</v>
      </c>
      <c r="B27" t="s">
        <v>11</v>
      </c>
      <c r="C27" t="s">
        <v>12</v>
      </c>
      <c r="D27" t="s">
        <v>22</v>
      </c>
      <c r="E27" s="12">
        <v>0</v>
      </c>
      <c r="F27" s="12">
        <v>0.01</v>
      </c>
      <c r="G27" s="12">
        <v>0.02</v>
      </c>
      <c r="H27" s="12">
        <v>0.04</v>
      </c>
      <c r="I27" s="12">
        <v>0.06</v>
      </c>
      <c r="J27" s="12">
        <v>0.09</v>
      </c>
      <c r="K27" s="12">
        <v>0.11</v>
      </c>
      <c r="L27" s="12">
        <v>0.13</v>
      </c>
      <c r="M27" s="12">
        <v>0.16</v>
      </c>
    </row>
    <row r="28" spans="1:13" hidden="1" x14ac:dyDescent="0.25">
      <c r="A28" t="s">
        <v>24</v>
      </c>
      <c r="B28" t="s">
        <v>18</v>
      </c>
      <c r="C28" t="s">
        <v>12</v>
      </c>
      <c r="D28" t="s">
        <v>22</v>
      </c>
      <c r="E28" s="12">
        <v>0</v>
      </c>
      <c r="F28" s="12">
        <v>0.02</v>
      </c>
      <c r="G28" s="12">
        <v>0.03</v>
      </c>
      <c r="H28" s="12">
        <v>7.0000000000000007E-2</v>
      </c>
      <c r="I28" s="12">
        <v>0.11</v>
      </c>
      <c r="J28" s="12">
        <v>0.17</v>
      </c>
      <c r="K28" s="12">
        <v>0.21</v>
      </c>
      <c r="L28" s="12">
        <v>0.21</v>
      </c>
      <c r="M28" s="12">
        <v>0.2</v>
      </c>
    </row>
    <row r="29" spans="1:13" hidden="1" x14ac:dyDescent="0.25">
      <c r="A29" t="s">
        <v>24</v>
      </c>
      <c r="B29" t="s">
        <v>19</v>
      </c>
      <c r="C29" t="s">
        <v>12</v>
      </c>
      <c r="D29" t="s">
        <v>22</v>
      </c>
      <c r="E29" s="12">
        <v>0</v>
      </c>
      <c r="F29" s="12">
        <v>0.04</v>
      </c>
      <c r="G29" s="12">
        <v>7.0000000000000007E-2</v>
      </c>
      <c r="H29" s="12">
        <v>0.09</v>
      </c>
      <c r="I29" s="12">
        <v>0.12</v>
      </c>
      <c r="J29" s="12">
        <v>0.15</v>
      </c>
      <c r="K29" s="12">
        <v>0.17</v>
      </c>
      <c r="L29" s="12">
        <v>0.19</v>
      </c>
      <c r="M29" s="12">
        <v>0.19</v>
      </c>
    </row>
    <row r="30" spans="1:13" hidden="1" x14ac:dyDescent="0.25">
      <c r="A30" t="s">
        <v>24</v>
      </c>
      <c r="B30" t="s">
        <v>20</v>
      </c>
      <c r="C30" t="s">
        <v>12</v>
      </c>
      <c r="D30" t="s">
        <v>22</v>
      </c>
      <c r="E30" s="12">
        <v>0</v>
      </c>
      <c r="F30" s="12">
        <v>0.01</v>
      </c>
      <c r="G30" s="12">
        <v>0.01</v>
      </c>
      <c r="H30" s="12">
        <v>0.01</v>
      </c>
      <c r="I30" s="12">
        <v>0.02</v>
      </c>
      <c r="J30" s="12">
        <v>0.02</v>
      </c>
      <c r="K30" s="12">
        <v>0.02</v>
      </c>
      <c r="L30" s="12">
        <v>0.03</v>
      </c>
      <c r="M30" s="12">
        <v>0.04</v>
      </c>
    </row>
    <row r="31" spans="1:13" hidden="1" x14ac:dyDescent="0.25">
      <c r="A31" t="s">
        <v>24</v>
      </c>
      <c r="B31" t="s">
        <v>21</v>
      </c>
      <c r="C31" t="s">
        <v>12</v>
      </c>
      <c r="D31" t="s">
        <v>22</v>
      </c>
      <c r="E31" s="12">
        <v>0</v>
      </c>
      <c r="F31" s="12">
        <v>0</v>
      </c>
      <c r="G31" s="12">
        <v>0.01</v>
      </c>
      <c r="H31" s="12">
        <v>0</v>
      </c>
      <c r="I31" s="12">
        <v>0.01</v>
      </c>
      <c r="J31" s="12">
        <v>0.01</v>
      </c>
      <c r="K31" s="12">
        <v>0.01</v>
      </c>
      <c r="L31" s="12">
        <v>0.01</v>
      </c>
      <c r="M31" s="12">
        <v>0</v>
      </c>
    </row>
    <row r="32" spans="1:13" hidden="1" x14ac:dyDescent="0.25">
      <c r="A32" t="s">
        <v>25</v>
      </c>
      <c r="B32" t="s">
        <v>11</v>
      </c>
      <c r="C32" t="s">
        <v>17</v>
      </c>
      <c r="D32" t="s">
        <v>12</v>
      </c>
      <c r="E32" s="12">
        <v>0</v>
      </c>
      <c r="F32" s="12">
        <v>0</v>
      </c>
      <c r="G32" s="12">
        <v>0.16</v>
      </c>
      <c r="H32" s="12">
        <v>0.17</v>
      </c>
      <c r="I32" s="12">
        <v>0.26</v>
      </c>
      <c r="J32" s="12">
        <v>0.42</v>
      </c>
      <c r="K32" s="12">
        <v>0.44</v>
      </c>
      <c r="L32" s="12">
        <v>0.84</v>
      </c>
      <c r="M32" s="12">
        <v>0.73</v>
      </c>
    </row>
    <row r="33" spans="1:13" hidden="1" x14ac:dyDescent="0.25">
      <c r="A33" t="s">
        <v>25</v>
      </c>
      <c r="B33" t="s">
        <v>18</v>
      </c>
      <c r="C33" t="s">
        <v>17</v>
      </c>
      <c r="D33" t="s">
        <v>12</v>
      </c>
      <c r="E33" s="12">
        <v>0</v>
      </c>
      <c r="F33" s="12">
        <v>0.27</v>
      </c>
      <c r="G33" s="12">
        <v>0.16</v>
      </c>
      <c r="H33" s="12">
        <v>0.28000000000000003</v>
      </c>
      <c r="I33" s="12">
        <v>0.35</v>
      </c>
      <c r="J33" s="12">
        <v>0.3</v>
      </c>
      <c r="K33" s="12">
        <v>0.28999999999999998</v>
      </c>
      <c r="L33" s="12">
        <v>0.19</v>
      </c>
      <c r="M33" s="12">
        <v>0.15</v>
      </c>
    </row>
    <row r="34" spans="1:13" hidden="1" x14ac:dyDescent="0.25">
      <c r="A34" t="s">
        <v>25</v>
      </c>
      <c r="B34" t="s">
        <v>19</v>
      </c>
      <c r="C34" t="s">
        <v>17</v>
      </c>
      <c r="D34" t="s">
        <v>12</v>
      </c>
      <c r="E34" s="12">
        <v>0</v>
      </c>
      <c r="F34" s="12">
        <v>0.38</v>
      </c>
      <c r="G34" s="12">
        <v>0.51</v>
      </c>
      <c r="H34" s="12">
        <v>0.52</v>
      </c>
      <c r="I34" s="12">
        <v>0.48</v>
      </c>
      <c r="J34" s="12">
        <v>0.35</v>
      </c>
      <c r="K34" s="12">
        <v>0.45</v>
      </c>
      <c r="L34" s="12">
        <v>0.37</v>
      </c>
      <c r="M34" s="12">
        <v>0.43</v>
      </c>
    </row>
    <row r="35" spans="1:13" hidden="1" x14ac:dyDescent="0.25">
      <c r="A35" t="s">
        <v>25</v>
      </c>
      <c r="B35" t="s">
        <v>20</v>
      </c>
      <c r="C35" t="s">
        <v>17</v>
      </c>
      <c r="D35" t="s">
        <v>12</v>
      </c>
      <c r="E35" s="12">
        <v>0</v>
      </c>
      <c r="F35" s="12">
        <v>0.56000000000000005</v>
      </c>
      <c r="G35" s="12">
        <v>0.44</v>
      </c>
      <c r="H35" s="12">
        <v>0.38</v>
      </c>
      <c r="I35" s="12">
        <v>0.3</v>
      </c>
      <c r="J35" s="12">
        <v>0.32</v>
      </c>
      <c r="K35" s="12">
        <v>0.32</v>
      </c>
      <c r="L35" s="12">
        <v>0.36</v>
      </c>
      <c r="M35" s="12">
        <v>0.34</v>
      </c>
    </row>
    <row r="36" spans="1:13" hidden="1" x14ac:dyDescent="0.25">
      <c r="A36" t="s">
        <v>25</v>
      </c>
      <c r="B36" t="s">
        <v>21</v>
      </c>
      <c r="C36" t="s">
        <v>17</v>
      </c>
      <c r="D36" t="s">
        <v>12</v>
      </c>
      <c r="E36" s="12">
        <v>0</v>
      </c>
      <c r="F36" s="12">
        <v>0</v>
      </c>
      <c r="G36" s="12">
        <v>0</v>
      </c>
      <c r="H36" s="12">
        <v>0</v>
      </c>
      <c r="I36" s="12">
        <v>0.05</v>
      </c>
      <c r="J36" s="12">
        <v>0.03</v>
      </c>
      <c r="K36" s="12">
        <v>0.14000000000000001</v>
      </c>
      <c r="L36" s="12">
        <v>0.08</v>
      </c>
      <c r="M36" s="12">
        <v>0.19</v>
      </c>
    </row>
    <row r="37" spans="1:13" hidden="1" x14ac:dyDescent="0.25">
      <c r="A37" t="s">
        <v>25</v>
      </c>
      <c r="B37" t="s">
        <v>11</v>
      </c>
      <c r="C37" t="s">
        <v>12</v>
      </c>
      <c r="D37" t="s">
        <v>22</v>
      </c>
      <c r="E37" s="12">
        <v>0</v>
      </c>
      <c r="F37" s="12">
        <v>7.0000000000000007E-2</v>
      </c>
      <c r="G37" s="12">
        <v>0.25</v>
      </c>
      <c r="H37" s="12">
        <v>0.55000000000000004</v>
      </c>
      <c r="I37" s="12">
        <v>0.99</v>
      </c>
      <c r="J37" s="12">
        <v>1.1599999999999999</v>
      </c>
      <c r="K37" s="12">
        <v>0.92</v>
      </c>
      <c r="L37" s="12">
        <v>0.62</v>
      </c>
      <c r="M37" s="12">
        <v>0.92</v>
      </c>
    </row>
    <row r="38" spans="1:13" hidden="1" x14ac:dyDescent="0.25">
      <c r="A38" t="s">
        <v>25</v>
      </c>
      <c r="B38" t="s">
        <v>18</v>
      </c>
      <c r="C38" t="s">
        <v>12</v>
      </c>
      <c r="D38" t="s">
        <v>22</v>
      </c>
      <c r="E38" s="12">
        <v>0</v>
      </c>
      <c r="F38" s="12">
        <v>0.77</v>
      </c>
      <c r="G38" s="12">
        <v>1.34</v>
      </c>
      <c r="H38" s="12">
        <v>1.62</v>
      </c>
      <c r="I38" s="12">
        <v>1.82</v>
      </c>
      <c r="J38" s="12">
        <v>1.82</v>
      </c>
      <c r="K38" s="12">
        <v>1.92</v>
      </c>
      <c r="L38" s="12">
        <v>1.99</v>
      </c>
      <c r="M38" s="12">
        <v>1.73</v>
      </c>
    </row>
    <row r="39" spans="1:13" hidden="1" x14ac:dyDescent="0.25">
      <c r="A39" t="s">
        <v>25</v>
      </c>
      <c r="B39" t="s">
        <v>19</v>
      </c>
      <c r="C39" t="s">
        <v>12</v>
      </c>
      <c r="D39" t="s">
        <v>22</v>
      </c>
      <c r="E39" s="12">
        <v>0</v>
      </c>
      <c r="F39" s="12">
        <v>1.1399999999999999</v>
      </c>
      <c r="G39" s="12">
        <v>1.64</v>
      </c>
      <c r="H39" s="12">
        <v>2.02</v>
      </c>
      <c r="I39" s="12">
        <v>2.33</v>
      </c>
      <c r="J39" s="12">
        <v>2.48</v>
      </c>
      <c r="K39" s="12">
        <v>2.44</v>
      </c>
      <c r="L39" s="12">
        <v>2.5299999999999998</v>
      </c>
      <c r="M39" s="12">
        <v>2.4700000000000002</v>
      </c>
    </row>
    <row r="40" spans="1:13" hidden="1" x14ac:dyDescent="0.25">
      <c r="A40" t="s">
        <v>25</v>
      </c>
      <c r="B40" t="s">
        <v>20</v>
      </c>
      <c r="C40" t="s">
        <v>12</v>
      </c>
      <c r="D40" t="s">
        <v>22</v>
      </c>
      <c r="E40" s="12">
        <v>0</v>
      </c>
      <c r="F40" s="12">
        <v>0.13</v>
      </c>
      <c r="G40" s="12">
        <v>0.24</v>
      </c>
      <c r="H40" s="12">
        <v>0.19</v>
      </c>
      <c r="I40" s="12">
        <v>0.19</v>
      </c>
      <c r="J40" s="12">
        <v>0.22</v>
      </c>
      <c r="K40" s="12">
        <v>0.26</v>
      </c>
      <c r="L40" s="12">
        <v>0.34</v>
      </c>
      <c r="M40" s="12">
        <v>0.37</v>
      </c>
    </row>
    <row r="41" spans="1:13" hidden="1" x14ac:dyDescent="0.25">
      <c r="A41" t="s">
        <v>25</v>
      </c>
      <c r="B41" t="s">
        <v>21</v>
      </c>
      <c r="C41" t="s">
        <v>12</v>
      </c>
      <c r="D41" t="s">
        <v>22</v>
      </c>
      <c r="E41" s="12">
        <v>0</v>
      </c>
      <c r="F41" s="12">
        <v>0.13</v>
      </c>
      <c r="G41" s="12">
        <v>0.35</v>
      </c>
      <c r="H41" s="12">
        <v>0.51</v>
      </c>
      <c r="I41" s="12">
        <v>0.63</v>
      </c>
      <c r="J41" s="12">
        <v>0.61</v>
      </c>
      <c r="K41" s="12">
        <v>0.53</v>
      </c>
      <c r="L41" s="12">
        <v>0.63</v>
      </c>
      <c r="M41" s="12">
        <v>0.52</v>
      </c>
    </row>
    <row r="42" spans="1:13" x14ac:dyDescent="0.25">
      <c r="A42" t="s">
        <v>26</v>
      </c>
      <c r="B42" t="s">
        <v>11</v>
      </c>
      <c r="C42" t="s">
        <v>17</v>
      </c>
      <c r="D42" t="s">
        <v>12</v>
      </c>
      <c r="E42" s="12">
        <v>0</v>
      </c>
      <c r="F42" s="12">
        <v>0.01</v>
      </c>
      <c r="G42" s="12">
        <v>0.1</v>
      </c>
      <c r="H42" s="12">
        <v>0.32</v>
      </c>
      <c r="I42" s="12">
        <v>0.27</v>
      </c>
      <c r="J42" s="12">
        <v>0.28999999999999998</v>
      </c>
      <c r="K42" s="12">
        <v>0.09</v>
      </c>
      <c r="L42" s="12">
        <v>0.11</v>
      </c>
      <c r="M42" s="12">
        <v>0.24</v>
      </c>
    </row>
    <row r="43" spans="1:13" x14ac:dyDescent="0.25">
      <c r="A43" t="s">
        <v>26</v>
      </c>
      <c r="B43" t="s">
        <v>18</v>
      </c>
      <c r="C43" t="s">
        <v>17</v>
      </c>
      <c r="D43" t="s">
        <v>12</v>
      </c>
      <c r="E43" s="12">
        <v>0</v>
      </c>
      <c r="F43" s="12">
        <v>0.04</v>
      </c>
      <c r="G43" s="12">
        <v>0.11</v>
      </c>
      <c r="H43" s="12">
        <v>0.35</v>
      </c>
      <c r="I43" s="12">
        <v>0.38</v>
      </c>
      <c r="J43" s="12">
        <v>0.38</v>
      </c>
      <c r="K43" s="12">
        <v>0.45</v>
      </c>
      <c r="L43" s="12">
        <v>0.35</v>
      </c>
      <c r="M43" s="12">
        <v>0.15</v>
      </c>
    </row>
    <row r="44" spans="1:13" x14ac:dyDescent="0.25">
      <c r="A44" t="s">
        <v>26</v>
      </c>
      <c r="B44" t="s">
        <v>19</v>
      </c>
      <c r="C44" t="s">
        <v>17</v>
      </c>
      <c r="D44" t="s">
        <v>12</v>
      </c>
      <c r="E44" s="12">
        <v>0</v>
      </c>
      <c r="F44" s="12">
        <v>0.12</v>
      </c>
      <c r="G44" s="12">
        <v>0.11</v>
      </c>
      <c r="H44" s="12">
        <v>0.02</v>
      </c>
      <c r="I44" s="12">
        <v>0.26</v>
      </c>
      <c r="J44" s="12">
        <v>0.44</v>
      </c>
      <c r="K44" s="12">
        <v>0.61</v>
      </c>
      <c r="L44" s="12">
        <v>0.61</v>
      </c>
      <c r="M44" s="12">
        <v>0.71</v>
      </c>
    </row>
    <row r="45" spans="1:13" x14ac:dyDescent="0.25">
      <c r="A45" t="s">
        <v>26</v>
      </c>
      <c r="B45" t="s">
        <v>20</v>
      </c>
      <c r="C45" t="s">
        <v>17</v>
      </c>
      <c r="D45" t="s">
        <v>12</v>
      </c>
      <c r="E45" s="12">
        <v>0</v>
      </c>
      <c r="F45" s="12">
        <v>0.32</v>
      </c>
      <c r="G45" s="12">
        <v>0.41</v>
      </c>
      <c r="H45" s="12">
        <v>0.2</v>
      </c>
      <c r="I45" s="12">
        <v>0.1</v>
      </c>
      <c r="J45" s="12">
        <v>0.08</v>
      </c>
      <c r="K45" s="12">
        <v>0.09</v>
      </c>
      <c r="L45" s="12">
        <v>0.16</v>
      </c>
      <c r="M45" s="12">
        <v>0.2</v>
      </c>
    </row>
    <row r="46" spans="1:13" x14ac:dyDescent="0.25">
      <c r="A46" t="s">
        <v>26</v>
      </c>
      <c r="B46" t="s">
        <v>21</v>
      </c>
      <c r="C46" t="s">
        <v>17</v>
      </c>
      <c r="D46" t="s">
        <v>12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0.01</v>
      </c>
      <c r="M46" s="12">
        <v>0</v>
      </c>
    </row>
    <row r="47" spans="1:13" x14ac:dyDescent="0.25">
      <c r="A47" t="s">
        <v>26</v>
      </c>
      <c r="B47" t="s">
        <v>11</v>
      </c>
      <c r="C47" t="s">
        <v>12</v>
      </c>
      <c r="D47" t="s">
        <v>22</v>
      </c>
      <c r="E47" s="12">
        <v>0</v>
      </c>
      <c r="F47" s="12">
        <v>0</v>
      </c>
      <c r="G47" s="12">
        <v>0.11</v>
      </c>
      <c r="H47" s="12">
        <v>0.2</v>
      </c>
      <c r="I47" s="12">
        <v>0.41</v>
      </c>
      <c r="J47" s="12">
        <v>0.54</v>
      </c>
      <c r="K47" s="12">
        <v>0.48</v>
      </c>
      <c r="L47" s="12">
        <v>0.52</v>
      </c>
      <c r="M47" s="12">
        <v>0.43</v>
      </c>
    </row>
    <row r="48" spans="1:13" x14ac:dyDescent="0.25">
      <c r="A48" t="s">
        <v>26</v>
      </c>
      <c r="B48" t="s">
        <v>18</v>
      </c>
      <c r="C48" t="s">
        <v>12</v>
      </c>
      <c r="D48" t="s">
        <v>22</v>
      </c>
      <c r="E48" s="12">
        <v>0</v>
      </c>
      <c r="F48" s="12">
        <v>0.23</v>
      </c>
      <c r="G48" s="12">
        <v>0.53</v>
      </c>
      <c r="H48" s="12">
        <v>0.86</v>
      </c>
      <c r="I48" s="12">
        <v>1.27</v>
      </c>
      <c r="J48" s="12">
        <v>1.61</v>
      </c>
      <c r="K48" s="12">
        <v>1.84</v>
      </c>
      <c r="L48" s="12">
        <v>2.1</v>
      </c>
      <c r="M48" s="12">
        <v>2.35</v>
      </c>
    </row>
    <row r="49" spans="1:13" x14ac:dyDescent="0.25">
      <c r="A49" t="s">
        <v>26</v>
      </c>
      <c r="B49" t="s">
        <v>19</v>
      </c>
      <c r="C49" t="s">
        <v>12</v>
      </c>
      <c r="D49" t="s">
        <v>22</v>
      </c>
      <c r="E49" s="12">
        <v>0</v>
      </c>
      <c r="F49" s="12">
        <v>0.18</v>
      </c>
      <c r="G49" s="12">
        <v>0.51</v>
      </c>
      <c r="H49" s="12">
        <v>0.85</v>
      </c>
      <c r="I49" s="12">
        <v>0.91</v>
      </c>
      <c r="J49" s="12">
        <v>1</v>
      </c>
      <c r="K49" s="12">
        <v>1.26</v>
      </c>
      <c r="L49" s="12">
        <v>1.38</v>
      </c>
      <c r="M49" s="12">
        <v>1.39</v>
      </c>
    </row>
    <row r="50" spans="1:13" x14ac:dyDescent="0.25">
      <c r="A50" t="s">
        <v>26</v>
      </c>
      <c r="B50" t="s">
        <v>20</v>
      </c>
      <c r="C50" t="s">
        <v>12</v>
      </c>
      <c r="D50" t="s">
        <v>22</v>
      </c>
      <c r="E50" s="12">
        <v>0</v>
      </c>
      <c r="F50" s="12">
        <v>0.02</v>
      </c>
      <c r="G50" s="12">
        <v>0.1</v>
      </c>
      <c r="H50" s="12">
        <v>0.17</v>
      </c>
      <c r="I50" s="12">
        <v>0.13</v>
      </c>
      <c r="J50" s="12">
        <v>0.15</v>
      </c>
      <c r="K50" s="12">
        <v>0.28000000000000003</v>
      </c>
      <c r="L50" s="12">
        <v>0.33</v>
      </c>
      <c r="M50" s="12">
        <v>0.44</v>
      </c>
    </row>
    <row r="51" spans="1:13" x14ac:dyDescent="0.25">
      <c r="A51" t="s">
        <v>26</v>
      </c>
      <c r="B51" t="s">
        <v>21</v>
      </c>
      <c r="C51" t="s">
        <v>12</v>
      </c>
      <c r="D51" t="s">
        <v>22</v>
      </c>
      <c r="E51" s="12">
        <v>0</v>
      </c>
      <c r="F51" s="12">
        <v>0</v>
      </c>
      <c r="G51" s="12">
        <v>0.1</v>
      </c>
      <c r="H51" s="12">
        <v>0.2</v>
      </c>
      <c r="I51" s="12">
        <v>0.31</v>
      </c>
      <c r="J51" s="12">
        <v>0.37</v>
      </c>
      <c r="K51" s="12">
        <v>0.4</v>
      </c>
      <c r="L51" s="12">
        <v>0.43</v>
      </c>
      <c r="M51" s="12">
        <v>0.43</v>
      </c>
    </row>
    <row r="52" spans="1:13" hidden="1" x14ac:dyDescent="0.25">
      <c r="A52" t="s">
        <v>27</v>
      </c>
      <c r="B52" t="s">
        <v>11</v>
      </c>
      <c r="C52" t="s">
        <v>17</v>
      </c>
      <c r="D52" t="s">
        <v>12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0.01</v>
      </c>
      <c r="K52" s="12">
        <v>0.01</v>
      </c>
      <c r="L52" s="12">
        <v>0</v>
      </c>
      <c r="M52" s="12">
        <v>0.01</v>
      </c>
    </row>
    <row r="53" spans="1:13" hidden="1" x14ac:dyDescent="0.25">
      <c r="A53" t="s">
        <v>27</v>
      </c>
      <c r="B53" t="s">
        <v>18</v>
      </c>
      <c r="C53" t="s">
        <v>17</v>
      </c>
      <c r="D53" t="s">
        <v>12</v>
      </c>
      <c r="E53" s="12">
        <v>0</v>
      </c>
      <c r="F53" s="12">
        <v>0.01</v>
      </c>
      <c r="G53" s="12">
        <v>0.01</v>
      </c>
      <c r="H53" s="12">
        <v>0.01</v>
      </c>
      <c r="I53" s="12">
        <v>0.03</v>
      </c>
      <c r="J53" s="12">
        <v>0.03</v>
      </c>
      <c r="K53" s="12">
        <v>0.04</v>
      </c>
      <c r="L53" s="12">
        <v>0.02</v>
      </c>
      <c r="M53" s="12">
        <v>0</v>
      </c>
    </row>
    <row r="54" spans="1:13" hidden="1" x14ac:dyDescent="0.25">
      <c r="A54" t="s">
        <v>27</v>
      </c>
      <c r="B54" t="s">
        <v>19</v>
      </c>
      <c r="C54" t="s">
        <v>17</v>
      </c>
      <c r="D54" t="s">
        <v>12</v>
      </c>
      <c r="E54" s="12">
        <v>0</v>
      </c>
      <c r="F54" s="12">
        <v>0</v>
      </c>
      <c r="G54" s="12">
        <v>0.01</v>
      </c>
      <c r="H54" s="12">
        <v>0.02</v>
      </c>
      <c r="I54" s="12">
        <v>0.03</v>
      </c>
      <c r="J54" s="12">
        <v>0.04</v>
      </c>
      <c r="K54" s="12">
        <v>0.04</v>
      </c>
      <c r="L54" s="12">
        <v>0.04</v>
      </c>
      <c r="M54" s="12">
        <v>0.04</v>
      </c>
    </row>
    <row r="55" spans="1:13" hidden="1" x14ac:dyDescent="0.25">
      <c r="A55" t="s">
        <v>27</v>
      </c>
      <c r="B55" t="s">
        <v>20</v>
      </c>
      <c r="C55" t="s">
        <v>17</v>
      </c>
      <c r="D55" t="s">
        <v>12</v>
      </c>
      <c r="E55" s="12">
        <v>0</v>
      </c>
      <c r="F55" s="12">
        <v>0.01</v>
      </c>
      <c r="G55" s="12">
        <v>0.01</v>
      </c>
      <c r="H55" s="12">
        <v>0.02</v>
      </c>
      <c r="I55" s="12">
        <v>0.02</v>
      </c>
      <c r="J55" s="12">
        <v>0.02</v>
      </c>
      <c r="K55" s="12">
        <v>0.02</v>
      </c>
      <c r="L55" s="12">
        <v>0.03</v>
      </c>
      <c r="M55" s="12">
        <v>0.03</v>
      </c>
    </row>
    <row r="56" spans="1:13" hidden="1" x14ac:dyDescent="0.25">
      <c r="A56" t="s">
        <v>27</v>
      </c>
      <c r="B56" t="s">
        <v>21</v>
      </c>
      <c r="C56" t="s">
        <v>17</v>
      </c>
      <c r="D56" t="s">
        <v>12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</row>
    <row r="57" spans="1:13" hidden="1" x14ac:dyDescent="0.25">
      <c r="A57" t="s">
        <v>27</v>
      </c>
      <c r="B57" t="s">
        <v>11</v>
      </c>
      <c r="C57" t="s">
        <v>12</v>
      </c>
      <c r="D57" t="s">
        <v>22</v>
      </c>
      <c r="E57" s="12">
        <v>0</v>
      </c>
      <c r="F57" s="12">
        <v>0</v>
      </c>
      <c r="G57" s="12">
        <v>0</v>
      </c>
      <c r="H57" s="12">
        <v>0.01</v>
      </c>
      <c r="I57" s="12">
        <v>0.01</v>
      </c>
      <c r="J57" s="12">
        <v>0.02</v>
      </c>
      <c r="K57" s="12">
        <v>0.02</v>
      </c>
      <c r="L57" s="12">
        <v>0.02</v>
      </c>
      <c r="M57" s="12">
        <v>0.02</v>
      </c>
    </row>
    <row r="58" spans="1:13" hidden="1" x14ac:dyDescent="0.25">
      <c r="A58" t="s">
        <v>27</v>
      </c>
      <c r="B58" t="s">
        <v>18</v>
      </c>
      <c r="C58" t="s">
        <v>12</v>
      </c>
      <c r="D58" t="s">
        <v>22</v>
      </c>
      <c r="E58" s="12">
        <v>0</v>
      </c>
      <c r="F58" s="12">
        <v>0.02</v>
      </c>
      <c r="G58" s="12">
        <v>0.04</v>
      </c>
      <c r="H58" s="12">
        <v>0.09</v>
      </c>
      <c r="I58" s="12">
        <v>0.11</v>
      </c>
      <c r="J58" s="12">
        <v>0.15</v>
      </c>
      <c r="K58" s="12">
        <v>0.16</v>
      </c>
      <c r="L58" s="12">
        <v>0.19</v>
      </c>
      <c r="M58" s="12">
        <v>0.2</v>
      </c>
    </row>
    <row r="59" spans="1:13" hidden="1" x14ac:dyDescent="0.25">
      <c r="A59" t="s">
        <v>27</v>
      </c>
      <c r="B59" t="s">
        <v>19</v>
      </c>
      <c r="C59" t="s">
        <v>12</v>
      </c>
      <c r="D59" t="s">
        <v>22</v>
      </c>
      <c r="E59" s="12">
        <v>0</v>
      </c>
      <c r="F59" s="12">
        <v>0.04</v>
      </c>
      <c r="G59" s="12">
        <v>7.0000000000000007E-2</v>
      </c>
      <c r="H59" s="12">
        <v>0.1</v>
      </c>
      <c r="I59" s="12">
        <v>0.13</v>
      </c>
      <c r="J59" s="12">
        <v>0.15</v>
      </c>
      <c r="K59" s="12">
        <v>0.17</v>
      </c>
      <c r="L59" s="12">
        <v>0.18</v>
      </c>
      <c r="M59" s="12">
        <v>0.2</v>
      </c>
    </row>
    <row r="60" spans="1:13" hidden="1" x14ac:dyDescent="0.25">
      <c r="A60" t="s">
        <v>27</v>
      </c>
      <c r="B60" t="s">
        <v>20</v>
      </c>
      <c r="C60" t="s">
        <v>12</v>
      </c>
      <c r="D60" t="s">
        <v>22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0.01</v>
      </c>
      <c r="K60" s="12">
        <v>0.01</v>
      </c>
      <c r="L60" s="12">
        <v>0.01</v>
      </c>
      <c r="M60" s="12">
        <v>0.02</v>
      </c>
    </row>
    <row r="61" spans="1:13" hidden="1" x14ac:dyDescent="0.25">
      <c r="A61" t="s">
        <v>27</v>
      </c>
      <c r="B61" t="s">
        <v>21</v>
      </c>
      <c r="C61" t="s">
        <v>12</v>
      </c>
      <c r="D61" t="s">
        <v>22</v>
      </c>
      <c r="E61" s="12">
        <v>0</v>
      </c>
      <c r="F61" s="12">
        <v>0</v>
      </c>
      <c r="G61" s="12">
        <v>0</v>
      </c>
      <c r="H61" s="12">
        <v>0.01</v>
      </c>
      <c r="I61" s="12">
        <v>0.01</v>
      </c>
      <c r="J61" s="12">
        <v>0.01</v>
      </c>
      <c r="K61" s="12">
        <v>0.01</v>
      </c>
      <c r="L61" s="12">
        <v>0.01</v>
      </c>
      <c r="M61" s="12">
        <v>0.01</v>
      </c>
    </row>
    <row r="62" spans="1:13" hidden="1" x14ac:dyDescent="0.25">
      <c r="A62" t="s">
        <v>28</v>
      </c>
      <c r="B62" t="s">
        <v>11</v>
      </c>
      <c r="C62" t="s">
        <v>17</v>
      </c>
      <c r="D62" t="s">
        <v>12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</row>
    <row r="63" spans="1:13" hidden="1" x14ac:dyDescent="0.25">
      <c r="A63" t="s">
        <v>28</v>
      </c>
      <c r="B63" t="s">
        <v>18</v>
      </c>
      <c r="C63" t="s">
        <v>17</v>
      </c>
      <c r="D63" t="s">
        <v>12</v>
      </c>
      <c r="E63" s="12">
        <v>0</v>
      </c>
      <c r="F63" s="12">
        <v>0.01</v>
      </c>
      <c r="G63" s="12">
        <v>0.01</v>
      </c>
      <c r="H63" s="12">
        <v>0.01</v>
      </c>
      <c r="I63" s="12">
        <v>0.01</v>
      </c>
      <c r="J63" s="12">
        <v>0.01</v>
      </c>
      <c r="K63" s="12">
        <v>0.01</v>
      </c>
      <c r="L63" s="12">
        <v>0</v>
      </c>
      <c r="M63" s="12">
        <v>0</v>
      </c>
    </row>
    <row r="64" spans="1:13" hidden="1" x14ac:dyDescent="0.25">
      <c r="A64" t="s">
        <v>28</v>
      </c>
      <c r="B64" t="s">
        <v>19</v>
      </c>
      <c r="C64" t="s">
        <v>17</v>
      </c>
      <c r="D64" t="s">
        <v>12</v>
      </c>
      <c r="E64" s="12">
        <v>0</v>
      </c>
      <c r="F64" s="12">
        <v>0</v>
      </c>
      <c r="G64" s="12">
        <v>0.01</v>
      </c>
      <c r="H64" s="12">
        <v>0</v>
      </c>
      <c r="I64" s="12">
        <v>0.02</v>
      </c>
      <c r="J64" s="12">
        <v>0.01</v>
      </c>
      <c r="K64" s="12">
        <v>0.02</v>
      </c>
      <c r="L64" s="12">
        <v>0.02</v>
      </c>
      <c r="M64" s="12">
        <v>0.01</v>
      </c>
    </row>
    <row r="65" spans="1:13" hidden="1" x14ac:dyDescent="0.25">
      <c r="A65" t="s">
        <v>28</v>
      </c>
      <c r="B65" t="s">
        <v>20</v>
      </c>
      <c r="C65" t="s">
        <v>17</v>
      </c>
      <c r="D65" t="s">
        <v>12</v>
      </c>
      <c r="E65" s="12">
        <v>0</v>
      </c>
      <c r="F65" s="12">
        <v>0.01</v>
      </c>
      <c r="G65" s="12">
        <v>0.01</v>
      </c>
      <c r="H65" s="12">
        <v>0</v>
      </c>
      <c r="I65" s="12">
        <v>0.01</v>
      </c>
      <c r="J65" s="12">
        <v>0.01</v>
      </c>
      <c r="K65" s="12">
        <v>0.01</v>
      </c>
      <c r="L65" s="12">
        <v>0.02</v>
      </c>
      <c r="M65" s="12">
        <v>0.02</v>
      </c>
    </row>
    <row r="66" spans="1:13" hidden="1" x14ac:dyDescent="0.25">
      <c r="A66" t="s">
        <v>28</v>
      </c>
      <c r="B66" t="s">
        <v>21</v>
      </c>
      <c r="C66" t="s">
        <v>17</v>
      </c>
      <c r="D66" t="s">
        <v>12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</row>
    <row r="67" spans="1:13" hidden="1" x14ac:dyDescent="0.25">
      <c r="A67" t="s">
        <v>28</v>
      </c>
      <c r="B67" t="s">
        <v>11</v>
      </c>
      <c r="C67" t="s">
        <v>12</v>
      </c>
      <c r="D67" t="s">
        <v>22</v>
      </c>
      <c r="E67" s="12">
        <v>0</v>
      </c>
      <c r="F67" s="12">
        <v>0</v>
      </c>
      <c r="G67" s="12">
        <v>0.02</v>
      </c>
      <c r="H67" s="12">
        <v>0.05</v>
      </c>
      <c r="I67" s="12">
        <v>0.05</v>
      </c>
      <c r="J67" s="12">
        <v>0.05</v>
      </c>
      <c r="K67" s="12">
        <v>0.05</v>
      </c>
      <c r="L67" s="12">
        <v>0.04</v>
      </c>
      <c r="M67" s="12">
        <v>0.04</v>
      </c>
    </row>
    <row r="68" spans="1:13" hidden="1" x14ac:dyDescent="0.25">
      <c r="A68" t="s">
        <v>28</v>
      </c>
      <c r="B68" t="s">
        <v>18</v>
      </c>
      <c r="C68" t="s">
        <v>12</v>
      </c>
      <c r="D68" t="s">
        <v>22</v>
      </c>
      <c r="E68" s="12">
        <v>0</v>
      </c>
      <c r="F68" s="12">
        <v>0.02</v>
      </c>
      <c r="G68" s="12">
        <v>7.0000000000000007E-2</v>
      </c>
      <c r="H68" s="12">
        <v>0.11</v>
      </c>
      <c r="I68" s="12">
        <v>0.12</v>
      </c>
      <c r="J68" s="12">
        <v>0.12</v>
      </c>
      <c r="K68" s="12">
        <v>0.13</v>
      </c>
      <c r="L68" s="12">
        <v>0.13</v>
      </c>
      <c r="M68" s="12">
        <v>0.12</v>
      </c>
    </row>
    <row r="69" spans="1:13" hidden="1" x14ac:dyDescent="0.25">
      <c r="A69" t="s">
        <v>28</v>
      </c>
      <c r="B69" t="s">
        <v>19</v>
      </c>
      <c r="C69" t="s">
        <v>12</v>
      </c>
      <c r="D69" t="s">
        <v>22</v>
      </c>
      <c r="E69" s="12">
        <v>0</v>
      </c>
      <c r="F69" s="12">
        <v>0.03</v>
      </c>
      <c r="G69" s="12">
        <v>0.08</v>
      </c>
      <c r="H69" s="12">
        <v>0.11</v>
      </c>
      <c r="I69" s="12">
        <v>0.12</v>
      </c>
      <c r="J69" s="12">
        <v>0.13</v>
      </c>
      <c r="K69" s="12">
        <v>0.14000000000000001</v>
      </c>
      <c r="L69" s="12">
        <v>0.15</v>
      </c>
      <c r="M69" s="12">
        <v>0.15</v>
      </c>
    </row>
    <row r="70" spans="1:13" hidden="1" x14ac:dyDescent="0.25">
      <c r="A70" t="s">
        <v>28</v>
      </c>
      <c r="B70" t="s">
        <v>20</v>
      </c>
      <c r="C70" t="s">
        <v>12</v>
      </c>
      <c r="D70" t="s">
        <v>22</v>
      </c>
      <c r="E70" s="12">
        <v>0</v>
      </c>
      <c r="F70" s="12">
        <v>0</v>
      </c>
      <c r="G70" s="12">
        <v>0.01</v>
      </c>
      <c r="H70" s="12">
        <v>0.01</v>
      </c>
      <c r="I70" s="12">
        <v>0.01</v>
      </c>
      <c r="J70" s="12">
        <v>0.01</v>
      </c>
      <c r="K70" s="12">
        <v>0.01</v>
      </c>
      <c r="L70" s="12">
        <v>0.01</v>
      </c>
      <c r="M70" s="12">
        <v>0.02</v>
      </c>
    </row>
    <row r="71" spans="1:13" hidden="1" x14ac:dyDescent="0.25">
      <c r="A71" t="s">
        <v>28</v>
      </c>
      <c r="B71" t="s">
        <v>21</v>
      </c>
      <c r="C71" t="s">
        <v>12</v>
      </c>
      <c r="D71" t="s">
        <v>22</v>
      </c>
      <c r="E71" s="12">
        <v>0</v>
      </c>
      <c r="F71" s="12">
        <v>0.01</v>
      </c>
      <c r="G71" s="12">
        <v>0.03</v>
      </c>
      <c r="H71" s="12">
        <v>0.03</v>
      </c>
      <c r="I71" s="12">
        <v>0.03</v>
      </c>
      <c r="J71" s="12">
        <v>0.02</v>
      </c>
      <c r="K71" s="12">
        <v>0.02</v>
      </c>
      <c r="L71" s="12">
        <v>0.02</v>
      </c>
      <c r="M71" s="12">
        <v>0.01</v>
      </c>
    </row>
    <row r="72" spans="1:13" hidden="1" x14ac:dyDescent="0.25">
      <c r="A72" t="s">
        <v>13</v>
      </c>
      <c r="B72" t="s">
        <v>11</v>
      </c>
      <c r="C72" t="s">
        <v>17</v>
      </c>
      <c r="D72" t="s">
        <v>12</v>
      </c>
      <c r="E72" s="12">
        <v>0</v>
      </c>
      <c r="F72" s="12">
        <v>0.03</v>
      </c>
      <c r="G72" s="12">
        <v>7.0000000000000007E-2</v>
      </c>
      <c r="H72" s="12">
        <v>0.11</v>
      </c>
      <c r="I72" s="12">
        <v>0.25</v>
      </c>
      <c r="J72" s="12">
        <v>0.31</v>
      </c>
      <c r="K72" s="12">
        <v>0.37</v>
      </c>
      <c r="L72" s="12">
        <v>0.44</v>
      </c>
      <c r="M72" s="12">
        <v>0.52</v>
      </c>
    </row>
    <row r="73" spans="1:13" hidden="1" x14ac:dyDescent="0.25">
      <c r="A73" t="s">
        <v>13</v>
      </c>
      <c r="B73" t="s">
        <v>18</v>
      </c>
      <c r="C73" t="s">
        <v>17</v>
      </c>
      <c r="D73" t="s">
        <v>12</v>
      </c>
      <c r="E73" s="12">
        <v>0</v>
      </c>
      <c r="F73" s="12">
        <v>0.09</v>
      </c>
      <c r="G73" s="12">
        <v>0.12</v>
      </c>
      <c r="H73" s="12">
        <v>0.14000000000000001</v>
      </c>
      <c r="I73" s="12">
        <v>0.17</v>
      </c>
      <c r="J73" s="12">
        <v>0.15</v>
      </c>
      <c r="K73" s="12">
        <v>0.14000000000000001</v>
      </c>
      <c r="L73" s="12">
        <v>0.13</v>
      </c>
      <c r="M73" s="12">
        <v>0</v>
      </c>
    </row>
    <row r="74" spans="1:13" hidden="1" x14ac:dyDescent="0.25">
      <c r="A74" t="s">
        <v>13</v>
      </c>
      <c r="B74" t="s">
        <v>19</v>
      </c>
      <c r="C74" t="s">
        <v>17</v>
      </c>
      <c r="D74" t="s">
        <v>12</v>
      </c>
      <c r="E74" s="12">
        <v>0</v>
      </c>
      <c r="F74" s="12">
        <v>0.04</v>
      </c>
      <c r="G74" s="12">
        <v>0.24</v>
      </c>
      <c r="H74" s="12">
        <v>0.22</v>
      </c>
      <c r="I74" s="12">
        <v>0.15</v>
      </c>
      <c r="J74" s="12">
        <v>0.24</v>
      </c>
      <c r="K74" s="12">
        <v>0.26</v>
      </c>
      <c r="L74" s="12">
        <v>0.27</v>
      </c>
      <c r="M74" s="12">
        <v>0.21</v>
      </c>
    </row>
    <row r="75" spans="1:13" hidden="1" x14ac:dyDescent="0.25">
      <c r="A75" t="s">
        <v>13</v>
      </c>
      <c r="B75" t="s">
        <v>20</v>
      </c>
      <c r="C75" t="s">
        <v>17</v>
      </c>
      <c r="D75" t="s">
        <v>12</v>
      </c>
      <c r="E75" s="12">
        <v>0</v>
      </c>
      <c r="F75" s="12">
        <v>0.12</v>
      </c>
      <c r="G75" s="12">
        <v>0.04</v>
      </c>
      <c r="H75" s="12">
        <v>0</v>
      </c>
      <c r="I75" s="12">
        <v>0.06</v>
      </c>
      <c r="J75" s="12">
        <v>0.1</v>
      </c>
      <c r="K75" s="12">
        <v>0.16</v>
      </c>
      <c r="L75" s="12">
        <v>0.24</v>
      </c>
      <c r="M75" s="12">
        <v>0.27</v>
      </c>
    </row>
    <row r="76" spans="1:13" hidden="1" x14ac:dyDescent="0.25">
      <c r="A76" t="s">
        <v>13</v>
      </c>
      <c r="B76" t="s">
        <v>21</v>
      </c>
      <c r="C76" t="s">
        <v>17</v>
      </c>
      <c r="D76" t="s">
        <v>12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</row>
    <row r="77" spans="1:13" hidden="1" x14ac:dyDescent="0.25">
      <c r="A77" t="s">
        <v>13</v>
      </c>
      <c r="B77" t="s">
        <v>11</v>
      </c>
      <c r="C77" t="s">
        <v>12</v>
      </c>
      <c r="D77" t="s">
        <v>22</v>
      </c>
      <c r="E77" s="12">
        <v>0</v>
      </c>
      <c r="F77" s="12">
        <v>0.02</v>
      </c>
      <c r="G77" s="12">
        <v>0.1</v>
      </c>
      <c r="H77" s="12">
        <v>0.22</v>
      </c>
      <c r="I77" s="12">
        <v>0.38</v>
      </c>
      <c r="J77" s="12">
        <v>0.57999999999999996</v>
      </c>
      <c r="K77" s="12">
        <v>0.6</v>
      </c>
      <c r="L77" s="12">
        <v>0.56999999999999995</v>
      </c>
      <c r="M77" s="12">
        <v>0.43</v>
      </c>
    </row>
    <row r="78" spans="1:13" hidden="1" x14ac:dyDescent="0.25">
      <c r="A78" t="s">
        <v>13</v>
      </c>
      <c r="B78" t="s">
        <v>18</v>
      </c>
      <c r="C78" t="s">
        <v>12</v>
      </c>
      <c r="D78" t="s">
        <v>22</v>
      </c>
      <c r="E78" s="12">
        <v>0</v>
      </c>
      <c r="F78" s="12">
        <v>0.13</v>
      </c>
      <c r="G78" s="12">
        <v>0.4</v>
      </c>
      <c r="H78" s="12">
        <v>0.82</v>
      </c>
      <c r="I78" s="12">
        <v>0.9</v>
      </c>
      <c r="J78" s="12">
        <v>0.94</v>
      </c>
      <c r="K78" s="12">
        <v>1.02</v>
      </c>
      <c r="L78" s="12">
        <v>1.1299999999999999</v>
      </c>
      <c r="M78" s="12">
        <v>1.33</v>
      </c>
    </row>
    <row r="79" spans="1:13" hidden="1" x14ac:dyDescent="0.25">
      <c r="A79" t="s">
        <v>13</v>
      </c>
      <c r="B79" t="s">
        <v>19</v>
      </c>
      <c r="C79" t="s">
        <v>12</v>
      </c>
      <c r="D79" t="s">
        <v>22</v>
      </c>
      <c r="E79" s="12">
        <v>0</v>
      </c>
      <c r="F79" s="12">
        <v>0.45</v>
      </c>
      <c r="G79" s="12">
        <v>0.6</v>
      </c>
      <c r="H79" s="12">
        <v>0.74</v>
      </c>
      <c r="I79" s="12">
        <v>0.91</v>
      </c>
      <c r="J79" s="12">
        <v>1.06</v>
      </c>
      <c r="K79" s="12">
        <v>1.1599999999999999</v>
      </c>
      <c r="L79" s="12">
        <v>1.24</v>
      </c>
      <c r="M79" s="12">
        <v>1.33</v>
      </c>
    </row>
    <row r="80" spans="1:13" hidden="1" x14ac:dyDescent="0.25">
      <c r="A80" t="s">
        <v>13</v>
      </c>
      <c r="B80" t="s">
        <v>20</v>
      </c>
      <c r="C80" t="s">
        <v>12</v>
      </c>
      <c r="D80" t="s">
        <v>22</v>
      </c>
      <c r="E80" s="12">
        <v>0</v>
      </c>
      <c r="F80" s="12">
        <v>0.19</v>
      </c>
      <c r="G80" s="12">
        <v>0.04</v>
      </c>
      <c r="H80" s="12">
        <v>0.06</v>
      </c>
      <c r="I80" s="12">
        <v>7.0000000000000007E-2</v>
      </c>
      <c r="J80" s="12">
        <v>0.11</v>
      </c>
      <c r="K80" s="12">
        <v>0.14000000000000001</v>
      </c>
      <c r="L80" s="12">
        <v>0.19</v>
      </c>
      <c r="M80" s="12">
        <v>0.27</v>
      </c>
    </row>
    <row r="81" spans="1:13" hidden="1" x14ac:dyDescent="0.25">
      <c r="A81" t="s">
        <v>13</v>
      </c>
      <c r="B81" t="s">
        <v>21</v>
      </c>
      <c r="C81" t="s">
        <v>12</v>
      </c>
      <c r="D81" t="s">
        <v>22</v>
      </c>
      <c r="E81" s="12">
        <v>0</v>
      </c>
      <c r="F81" s="12">
        <v>0</v>
      </c>
      <c r="G81" s="12">
        <v>0.03</v>
      </c>
      <c r="H81" s="12">
        <v>0.04</v>
      </c>
      <c r="I81" s="12">
        <v>0.08</v>
      </c>
      <c r="J81" s="12">
        <v>0.1</v>
      </c>
      <c r="K81" s="12">
        <v>0.1</v>
      </c>
      <c r="L81" s="12">
        <v>0.11</v>
      </c>
      <c r="M81" s="12">
        <v>0.12</v>
      </c>
    </row>
    <row r="82" spans="1:13" hidden="1" x14ac:dyDescent="0.25">
      <c r="A82" t="s">
        <v>29</v>
      </c>
      <c r="B82" t="s">
        <v>11</v>
      </c>
      <c r="C82" t="s">
        <v>17</v>
      </c>
      <c r="D82" t="s">
        <v>12</v>
      </c>
      <c r="E82" s="12">
        <v>0</v>
      </c>
      <c r="F82" s="12">
        <v>0.02</v>
      </c>
      <c r="G82" s="12">
        <v>0.01</v>
      </c>
      <c r="H82" s="12">
        <v>0</v>
      </c>
      <c r="I82" s="12">
        <v>0</v>
      </c>
      <c r="J82" s="12">
        <v>0.04</v>
      </c>
      <c r="K82" s="12">
        <v>0.11</v>
      </c>
      <c r="L82" s="12">
        <v>0.14000000000000001</v>
      </c>
      <c r="M82" s="12">
        <v>0.09</v>
      </c>
    </row>
    <row r="83" spans="1:13" hidden="1" x14ac:dyDescent="0.25">
      <c r="A83" t="s">
        <v>29</v>
      </c>
      <c r="B83" t="s">
        <v>18</v>
      </c>
      <c r="C83" t="s">
        <v>17</v>
      </c>
      <c r="D83" t="s">
        <v>12</v>
      </c>
      <c r="E83" s="12">
        <v>0</v>
      </c>
      <c r="F83" s="12">
        <v>0.1</v>
      </c>
      <c r="G83" s="12">
        <v>0.15</v>
      </c>
      <c r="H83" s="12">
        <v>0.14000000000000001</v>
      </c>
      <c r="I83" s="12">
        <v>0.19</v>
      </c>
      <c r="J83" s="12">
        <v>0.19</v>
      </c>
      <c r="K83" s="12">
        <v>0.13</v>
      </c>
      <c r="L83" s="12">
        <v>0.11</v>
      </c>
      <c r="M83" s="12">
        <v>0.06</v>
      </c>
    </row>
    <row r="84" spans="1:13" hidden="1" x14ac:dyDescent="0.25">
      <c r="A84" t="s">
        <v>29</v>
      </c>
      <c r="B84" t="s">
        <v>19</v>
      </c>
      <c r="C84" t="s">
        <v>17</v>
      </c>
      <c r="D84" t="s">
        <v>12</v>
      </c>
      <c r="E84" s="12">
        <v>0</v>
      </c>
      <c r="F84" s="12">
        <v>0.12</v>
      </c>
      <c r="G84" s="12">
        <v>0.13</v>
      </c>
      <c r="H84" s="12">
        <v>0.1</v>
      </c>
      <c r="I84" s="12">
        <v>0.13</v>
      </c>
      <c r="J84" s="12">
        <v>0.17</v>
      </c>
      <c r="K84" s="12">
        <v>0.18</v>
      </c>
      <c r="L84" s="12">
        <v>0.12</v>
      </c>
      <c r="M84" s="12">
        <v>0.09</v>
      </c>
    </row>
    <row r="85" spans="1:13" hidden="1" x14ac:dyDescent="0.25">
      <c r="A85" t="s">
        <v>29</v>
      </c>
      <c r="B85" t="s">
        <v>20</v>
      </c>
      <c r="C85" t="s">
        <v>17</v>
      </c>
      <c r="D85" t="s">
        <v>12</v>
      </c>
      <c r="E85" s="12">
        <v>0</v>
      </c>
      <c r="F85" s="12">
        <v>0.02</v>
      </c>
      <c r="G85" s="12">
        <v>0.02</v>
      </c>
      <c r="H85" s="12">
        <v>0.01</v>
      </c>
      <c r="I85" s="12">
        <v>0.02</v>
      </c>
      <c r="J85" s="12">
        <v>0.04</v>
      </c>
      <c r="K85" s="12">
        <v>0.08</v>
      </c>
      <c r="L85" s="12">
        <v>0.11</v>
      </c>
      <c r="M85" s="12">
        <v>0.12</v>
      </c>
    </row>
    <row r="86" spans="1:13" hidden="1" x14ac:dyDescent="0.25">
      <c r="A86" t="s">
        <v>29</v>
      </c>
      <c r="B86" t="s">
        <v>21</v>
      </c>
      <c r="C86" t="s">
        <v>17</v>
      </c>
      <c r="D86" t="s">
        <v>12</v>
      </c>
      <c r="E86" s="12">
        <v>0</v>
      </c>
      <c r="F86" s="12">
        <v>0</v>
      </c>
      <c r="G86" s="12">
        <v>0</v>
      </c>
      <c r="H86" s="12">
        <v>0.01</v>
      </c>
      <c r="I86" s="12">
        <v>0.01</v>
      </c>
      <c r="J86" s="12">
        <v>0.01</v>
      </c>
      <c r="K86" s="12">
        <v>0.02</v>
      </c>
      <c r="L86" s="12">
        <v>0.02</v>
      </c>
      <c r="M86" s="12">
        <v>0.02</v>
      </c>
    </row>
    <row r="87" spans="1:13" hidden="1" x14ac:dyDescent="0.25">
      <c r="A87" t="s">
        <v>29</v>
      </c>
      <c r="B87" t="s">
        <v>11</v>
      </c>
      <c r="C87" t="s">
        <v>12</v>
      </c>
      <c r="D87" t="s">
        <v>22</v>
      </c>
      <c r="E87" s="12">
        <v>0</v>
      </c>
      <c r="F87" s="12">
        <v>0.01</v>
      </c>
      <c r="G87" s="12">
        <v>0.08</v>
      </c>
      <c r="H87" s="12">
        <v>0.18</v>
      </c>
      <c r="I87" s="12">
        <v>0.21</v>
      </c>
      <c r="J87" s="12">
        <v>0.25</v>
      </c>
      <c r="K87" s="12">
        <v>0.27</v>
      </c>
      <c r="L87" s="12">
        <v>0.36</v>
      </c>
      <c r="M87" s="12">
        <v>0.47</v>
      </c>
    </row>
    <row r="88" spans="1:13" hidden="1" x14ac:dyDescent="0.25">
      <c r="A88" t="s">
        <v>29</v>
      </c>
      <c r="B88" t="s">
        <v>18</v>
      </c>
      <c r="C88" t="s">
        <v>12</v>
      </c>
      <c r="D88" t="s">
        <v>22</v>
      </c>
      <c r="E88" s="12">
        <v>0</v>
      </c>
      <c r="F88" s="12">
        <v>0.1</v>
      </c>
      <c r="G88" s="12">
        <v>0.2</v>
      </c>
      <c r="H88" s="12">
        <v>0.28000000000000003</v>
      </c>
      <c r="I88" s="12">
        <v>0.28999999999999998</v>
      </c>
      <c r="J88" s="12">
        <v>0.33</v>
      </c>
      <c r="K88" s="12">
        <v>0.34</v>
      </c>
      <c r="L88" s="12">
        <v>0.36</v>
      </c>
      <c r="M88" s="12">
        <v>0.37</v>
      </c>
    </row>
    <row r="89" spans="1:13" hidden="1" x14ac:dyDescent="0.25">
      <c r="A89" t="s">
        <v>29</v>
      </c>
      <c r="B89" t="s">
        <v>19</v>
      </c>
      <c r="C89" t="s">
        <v>12</v>
      </c>
      <c r="D89" t="s">
        <v>22</v>
      </c>
      <c r="E89" s="12">
        <v>0</v>
      </c>
      <c r="F89" s="12">
        <v>0.19</v>
      </c>
      <c r="G89" s="12">
        <v>0.32</v>
      </c>
      <c r="H89" s="12">
        <v>0.35</v>
      </c>
      <c r="I89" s="12">
        <v>0.36</v>
      </c>
      <c r="J89" s="12">
        <v>0.39</v>
      </c>
      <c r="K89" s="12">
        <v>0.41</v>
      </c>
      <c r="L89" s="12">
        <v>0.45</v>
      </c>
      <c r="M89" s="12">
        <v>0.48</v>
      </c>
    </row>
    <row r="90" spans="1:13" hidden="1" x14ac:dyDescent="0.25">
      <c r="A90" t="s">
        <v>29</v>
      </c>
      <c r="B90" t="s">
        <v>20</v>
      </c>
      <c r="C90" t="s">
        <v>12</v>
      </c>
      <c r="D90" t="s">
        <v>22</v>
      </c>
      <c r="E90" s="12">
        <v>0</v>
      </c>
      <c r="F90" s="12">
        <v>0.04</v>
      </c>
      <c r="G90" s="12">
        <v>0.03</v>
      </c>
      <c r="H90" s="12">
        <v>0.03</v>
      </c>
      <c r="I90" s="12">
        <v>0.03</v>
      </c>
      <c r="J90" s="12">
        <v>0.03</v>
      </c>
      <c r="K90" s="12">
        <v>0.03</v>
      </c>
      <c r="L90" s="12">
        <v>0.03</v>
      </c>
      <c r="M90" s="12">
        <v>0.04</v>
      </c>
    </row>
    <row r="91" spans="1:13" hidden="1" x14ac:dyDescent="0.25">
      <c r="A91" t="s">
        <v>29</v>
      </c>
      <c r="B91" t="s">
        <v>21</v>
      </c>
      <c r="C91" t="s">
        <v>12</v>
      </c>
      <c r="D91" t="s">
        <v>22</v>
      </c>
      <c r="E91" s="12">
        <v>0</v>
      </c>
      <c r="F91" s="12">
        <v>0.02</v>
      </c>
      <c r="G91" s="12">
        <v>0.04</v>
      </c>
      <c r="H91" s="12">
        <v>0.06</v>
      </c>
      <c r="I91" s="12">
        <v>0.05</v>
      </c>
      <c r="J91" s="12">
        <v>0.03</v>
      </c>
      <c r="K91" s="12">
        <v>0.03</v>
      </c>
      <c r="L91" s="12">
        <v>0.02</v>
      </c>
      <c r="M91" s="12">
        <v>0.01</v>
      </c>
    </row>
    <row r="92" spans="1:13" hidden="1" x14ac:dyDescent="0.25">
      <c r="A92"/>
      <c r="B92"/>
      <c r="C92"/>
      <c r="D92"/>
      <c r="E92" s="12">
        <f>SUM(E42,E47)</f>
        <v>0</v>
      </c>
      <c r="F92" s="12">
        <f t="shared" ref="F92:M92" si="0">SUM(F42,F47)</f>
        <v>0.01</v>
      </c>
      <c r="G92" s="12">
        <f t="shared" si="0"/>
        <v>0.21000000000000002</v>
      </c>
      <c r="H92" s="12">
        <f t="shared" si="0"/>
        <v>0.52</v>
      </c>
      <c r="I92" s="12">
        <f t="shared" si="0"/>
        <v>0.67999999999999994</v>
      </c>
      <c r="J92" s="12">
        <f>SUM(J42,J47)</f>
        <v>0.83000000000000007</v>
      </c>
      <c r="K92" s="12">
        <f t="shared" si="0"/>
        <v>0.56999999999999995</v>
      </c>
      <c r="L92" s="12">
        <f t="shared" si="0"/>
        <v>0.63</v>
      </c>
      <c r="M92" s="12">
        <f t="shared" si="0"/>
        <v>0.66999999999999993</v>
      </c>
    </row>
    <row r="93" spans="1:13" x14ac:dyDescent="0.25">
      <c r="A93"/>
      <c r="B93"/>
      <c r="C93"/>
      <c r="D93"/>
      <c r="E93" s="15"/>
      <c r="F93" s="15"/>
      <c r="G93" s="15"/>
      <c r="H93" s="15"/>
      <c r="I93" s="15"/>
      <c r="J93" s="15"/>
      <c r="K93" s="15"/>
    </row>
    <row r="94" spans="1:13" x14ac:dyDescent="0.25">
      <c r="A94"/>
      <c r="B94"/>
      <c r="C94"/>
      <c r="D94"/>
      <c r="E94" s="15"/>
      <c r="F94" s="15"/>
      <c r="G94" s="15"/>
      <c r="H94" s="15"/>
      <c r="I94" s="15"/>
      <c r="J94" s="15"/>
      <c r="K94" s="15"/>
    </row>
    <row r="95" spans="1:13" x14ac:dyDescent="0.25">
      <c r="A95"/>
      <c r="B95"/>
      <c r="C95"/>
      <c r="D95"/>
      <c r="E95" s="15"/>
      <c r="F95" s="15"/>
      <c r="G95" s="15"/>
      <c r="H95" s="15"/>
      <c r="I95" s="15"/>
      <c r="J95" s="15"/>
      <c r="K95" s="15"/>
    </row>
    <row r="96" spans="1:13" x14ac:dyDescent="0.25">
      <c r="A96"/>
      <c r="B96"/>
      <c r="C96"/>
      <c r="D96"/>
      <c r="E96" s="15"/>
      <c r="F96" s="15"/>
      <c r="G96" s="15"/>
      <c r="H96" s="15"/>
      <c r="I96" s="15"/>
      <c r="J96" s="15"/>
      <c r="K96" s="15"/>
    </row>
    <row r="97" spans="1:11" x14ac:dyDescent="0.25">
      <c r="A97"/>
      <c r="B97"/>
      <c r="C97"/>
      <c r="D97"/>
      <c r="E97" s="15"/>
      <c r="F97" s="15"/>
      <c r="G97" s="15"/>
      <c r="H97" s="15"/>
      <c r="I97" s="15"/>
      <c r="J97" s="15"/>
      <c r="K97" s="15"/>
    </row>
    <row r="98" spans="1:11" x14ac:dyDescent="0.25">
      <c r="A98"/>
      <c r="B98"/>
      <c r="C98"/>
      <c r="D98"/>
      <c r="E98" s="15"/>
      <c r="F98" s="15"/>
      <c r="G98" s="15"/>
      <c r="H98" s="15"/>
      <c r="I98" s="15"/>
      <c r="J98" s="15"/>
      <c r="K98" s="15"/>
    </row>
    <row r="99" spans="1:11" x14ac:dyDescent="0.25">
      <c r="A99"/>
      <c r="B99"/>
      <c r="C99"/>
      <c r="D99"/>
      <c r="E99" s="15"/>
      <c r="F99" s="15"/>
      <c r="G99" s="15"/>
      <c r="H99" s="15"/>
      <c r="I99" s="15"/>
      <c r="J99" s="15"/>
      <c r="K99" s="15"/>
    </row>
    <row r="100" spans="1:11" x14ac:dyDescent="0.25">
      <c r="A100"/>
      <c r="B100"/>
      <c r="C100"/>
      <c r="D100"/>
      <c r="E100" s="15"/>
      <c r="F100" s="15"/>
      <c r="G100" s="15"/>
      <c r="H100" s="15"/>
      <c r="I100" s="15"/>
      <c r="J100" s="15"/>
      <c r="K100" s="15"/>
    </row>
    <row r="101" spans="1:11" x14ac:dyDescent="0.25">
      <c r="E101" s="16"/>
      <c r="F101" s="16"/>
      <c r="G101" s="16"/>
      <c r="H101" s="16"/>
      <c r="I101" s="16"/>
      <c r="J101" s="16"/>
      <c r="K101" s="16"/>
    </row>
    <row r="102" spans="1:11" x14ac:dyDescent="0.25">
      <c r="E102" s="16"/>
      <c r="F102" s="16"/>
      <c r="G102" s="16"/>
      <c r="H102" s="16"/>
      <c r="I102" s="16"/>
      <c r="J102" s="16"/>
      <c r="K102" s="16"/>
    </row>
    <row r="103" spans="1:11" x14ac:dyDescent="0.25">
      <c r="E103" s="16"/>
      <c r="F103" s="16"/>
      <c r="G103" s="16"/>
      <c r="H103" s="16"/>
      <c r="I103" s="16"/>
      <c r="J103" s="16"/>
      <c r="K103" s="16"/>
    </row>
    <row r="104" spans="1:11" x14ac:dyDescent="0.25">
      <c r="E104" s="16"/>
      <c r="F104" s="16"/>
      <c r="G104" s="16"/>
      <c r="H104" s="16"/>
      <c r="I104" s="16"/>
      <c r="J104" s="16"/>
      <c r="K104" s="16"/>
    </row>
    <row r="105" spans="1:11" x14ac:dyDescent="0.25">
      <c r="E105" s="16"/>
      <c r="F105" s="16"/>
      <c r="G105" s="16"/>
      <c r="H105" s="16"/>
      <c r="I105" s="16"/>
      <c r="J105" s="16"/>
      <c r="K105" s="16"/>
    </row>
    <row r="106" spans="1:11" x14ac:dyDescent="0.25">
      <c r="E106" s="16"/>
      <c r="F106" s="16"/>
      <c r="G106" s="16"/>
      <c r="H106" s="16"/>
      <c r="I106" s="16"/>
      <c r="J106" s="16"/>
      <c r="K106" s="16"/>
    </row>
    <row r="107" spans="1:11" x14ac:dyDescent="0.25">
      <c r="E107" s="16"/>
      <c r="F107" s="16"/>
      <c r="G107" s="16"/>
      <c r="H107" s="16"/>
      <c r="I107" s="16"/>
      <c r="J107" s="16"/>
      <c r="K107" s="16"/>
    </row>
    <row r="108" spans="1:11" x14ac:dyDescent="0.25">
      <c r="E108" s="16"/>
      <c r="F108" s="16"/>
      <c r="G108" s="16"/>
      <c r="H108" s="16"/>
      <c r="I108" s="16"/>
      <c r="J108" s="16"/>
      <c r="K108" s="16"/>
    </row>
    <row r="109" spans="1:11" x14ac:dyDescent="0.25">
      <c r="E109" s="16"/>
      <c r="F109" s="16"/>
      <c r="G109" s="16"/>
      <c r="H109" s="16"/>
      <c r="I109" s="16"/>
      <c r="J109" s="16"/>
      <c r="K109" s="16"/>
    </row>
    <row r="110" spans="1:11" x14ac:dyDescent="0.25">
      <c r="E110" s="16"/>
      <c r="F110" s="16"/>
      <c r="G110" s="16"/>
      <c r="H110" s="16"/>
      <c r="I110" s="16"/>
      <c r="J110" s="16"/>
      <c r="K110" s="16"/>
    </row>
    <row r="111" spans="1:11" x14ac:dyDescent="0.25">
      <c r="E111" s="16"/>
      <c r="F111" s="16"/>
      <c r="G111" s="16"/>
      <c r="H111" s="16"/>
      <c r="I111" s="16"/>
      <c r="J111" s="16"/>
      <c r="K111" s="16"/>
    </row>
    <row r="112" spans="1:11" x14ac:dyDescent="0.25">
      <c r="E112" s="16"/>
      <c r="F112" s="16"/>
      <c r="G112" s="16"/>
      <c r="H112" s="16"/>
      <c r="I112" s="16"/>
      <c r="J112" s="16"/>
      <c r="K112" s="16"/>
    </row>
    <row r="187" spans="5:11" x14ac:dyDescent="0.25">
      <c r="E187" s="16"/>
      <c r="F187" s="16"/>
      <c r="G187" s="16"/>
      <c r="H187" s="16"/>
      <c r="I187" s="16"/>
      <c r="J187" s="16"/>
      <c r="K187" s="16"/>
    </row>
    <row r="188" spans="5:11" x14ac:dyDescent="0.25">
      <c r="E188" s="16"/>
      <c r="F188" s="16"/>
      <c r="G188" s="16"/>
      <c r="H188" s="16"/>
      <c r="I188" s="16"/>
      <c r="J188" s="16"/>
      <c r="K188" s="16"/>
    </row>
    <row r="189" spans="5:11" x14ac:dyDescent="0.25">
      <c r="E189" s="16"/>
      <c r="F189" s="16"/>
      <c r="G189" s="16"/>
      <c r="H189" s="16"/>
      <c r="I189" s="16"/>
      <c r="J189" s="16"/>
      <c r="K189" s="16"/>
    </row>
    <row r="190" spans="5:11" x14ac:dyDescent="0.25">
      <c r="E190" s="16"/>
      <c r="F190" s="16"/>
      <c r="G190" s="16"/>
      <c r="H190" s="16"/>
      <c r="I190" s="16"/>
      <c r="J190" s="16"/>
      <c r="K190" s="16"/>
    </row>
    <row r="191" spans="5:11" x14ac:dyDescent="0.25">
      <c r="E191" s="16"/>
      <c r="F191" s="16"/>
      <c r="G191" s="16"/>
      <c r="H191" s="16"/>
      <c r="I191" s="16"/>
      <c r="J191" s="16"/>
      <c r="K191" s="16"/>
    </row>
    <row r="192" spans="5:11" x14ac:dyDescent="0.25">
      <c r="E192" s="16"/>
      <c r="F192" s="16"/>
      <c r="G192" s="16"/>
      <c r="H192" s="16"/>
      <c r="I192" s="16"/>
      <c r="J192" s="16"/>
      <c r="K192" s="16"/>
    </row>
    <row r="193" spans="5:11" x14ac:dyDescent="0.25">
      <c r="E193" s="16"/>
      <c r="F193" s="16"/>
      <c r="G193" s="16"/>
      <c r="H193" s="16"/>
      <c r="I193" s="16"/>
      <c r="J193" s="16"/>
      <c r="K193" s="16"/>
    </row>
    <row r="194" spans="5:11" x14ac:dyDescent="0.25">
      <c r="E194" s="16"/>
      <c r="F194" s="16"/>
      <c r="G194" s="16"/>
      <c r="H194" s="16"/>
      <c r="I194" s="16"/>
      <c r="J194" s="16"/>
      <c r="K194" s="16"/>
    </row>
    <row r="195" spans="5:11" x14ac:dyDescent="0.25">
      <c r="E195" s="16"/>
      <c r="F195" s="16"/>
      <c r="G195" s="16"/>
      <c r="H195" s="16"/>
      <c r="I195" s="16"/>
      <c r="J195" s="16"/>
      <c r="K195" s="16"/>
    </row>
    <row r="196" spans="5:11" x14ac:dyDescent="0.25">
      <c r="E196" s="16"/>
      <c r="F196" s="16"/>
      <c r="G196" s="16"/>
      <c r="H196" s="16"/>
      <c r="I196" s="16"/>
      <c r="J196" s="16"/>
      <c r="K196" s="16"/>
    </row>
    <row r="197" spans="5:11" x14ac:dyDescent="0.25">
      <c r="E197" s="16"/>
      <c r="F197" s="16"/>
      <c r="G197" s="16"/>
      <c r="H197" s="16"/>
      <c r="I197" s="16"/>
      <c r="J197" s="16"/>
      <c r="K197" s="16"/>
    </row>
    <row r="198" spans="5:11" x14ac:dyDescent="0.25">
      <c r="E198" s="16"/>
      <c r="F198" s="16"/>
      <c r="G198" s="16"/>
      <c r="H198" s="16"/>
      <c r="I198" s="16"/>
      <c r="J198" s="16"/>
      <c r="K198" s="16"/>
    </row>
    <row r="199" spans="5:11" x14ac:dyDescent="0.25">
      <c r="E199" s="16"/>
      <c r="F199" s="16"/>
      <c r="G199" s="16"/>
      <c r="H199" s="16"/>
      <c r="I199" s="16"/>
      <c r="J199" s="16"/>
      <c r="K199" s="16"/>
    </row>
    <row r="200" spans="5:11" x14ac:dyDescent="0.25">
      <c r="E200" s="16"/>
      <c r="F200" s="16"/>
      <c r="G200" s="16"/>
      <c r="H200" s="16"/>
      <c r="I200" s="16"/>
      <c r="J200" s="16"/>
      <c r="K200" s="16"/>
    </row>
    <row r="201" spans="5:11" x14ac:dyDescent="0.25">
      <c r="E201" s="16"/>
      <c r="F201" s="16"/>
      <c r="G201" s="16"/>
      <c r="H201" s="16"/>
      <c r="I201" s="16"/>
      <c r="J201" s="16"/>
      <c r="K201" s="16"/>
    </row>
    <row r="202" spans="5:11" x14ac:dyDescent="0.25">
      <c r="E202" s="16"/>
      <c r="F202" s="16"/>
      <c r="G202" s="16"/>
      <c r="H202" s="16"/>
      <c r="I202" s="16"/>
      <c r="J202" s="16"/>
      <c r="K202" s="16"/>
    </row>
    <row r="203" spans="5:11" x14ac:dyDescent="0.25">
      <c r="E203" s="16"/>
      <c r="F203" s="16"/>
      <c r="G203" s="16"/>
      <c r="H203" s="16"/>
      <c r="I203" s="16"/>
      <c r="J203" s="16"/>
      <c r="K203" s="16"/>
    </row>
    <row r="204" spans="5:11" x14ac:dyDescent="0.25">
      <c r="E204" s="16"/>
      <c r="F204" s="16"/>
      <c r="G204" s="16"/>
      <c r="H204" s="16"/>
      <c r="I204" s="16"/>
      <c r="J204" s="16"/>
      <c r="K204" s="16"/>
    </row>
    <row r="205" spans="5:11" x14ac:dyDescent="0.25">
      <c r="E205" s="16"/>
      <c r="F205" s="16"/>
      <c r="G205" s="16"/>
      <c r="H205" s="16"/>
      <c r="I205" s="16"/>
      <c r="J205" s="16"/>
      <c r="K205" s="16"/>
    </row>
    <row r="206" spans="5:11" x14ac:dyDescent="0.25">
      <c r="E206" s="16"/>
      <c r="F206" s="16"/>
      <c r="G206" s="16"/>
      <c r="H206" s="16"/>
      <c r="I206" s="16"/>
      <c r="J206" s="16"/>
      <c r="K206" s="16"/>
    </row>
    <row r="207" spans="5:11" x14ac:dyDescent="0.25">
      <c r="E207" s="16"/>
      <c r="F207" s="16"/>
      <c r="G207" s="16"/>
      <c r="H207" s="16"/>
      <c r="I207" s="16"/>
      <c r="J207" s="16"/>
      <c r="K207" s="16"/>
    </row>
    <row r="208" spans="5:11" x14ac:dyDescent="0.25">
      <c r="E208" s="16"/>
      <c r="F208" s="16"/>
      <c r="G208" s="16"/>
      <c r="H208" s="16"/>
      <c r="I208" s="16"/>
      <c r="J208" s="16"/>
      <c r="K208" s="16"/>
    </row>
    <row r="209" spans="5:11" x14ac:dyDescent="0.25">
      <c r="E209" s="16"/>
      <c r="F209" s="16"/>
      <c r="G209" s="16"/>
      <c r="H209" s="16"/>
      <c r="I209" s="16"/>
      <c r="J209" s="16"/>
      <c r="K209" s="16"/>
    </row>
    <row r="210" spans="5:11" x14ac:dyDescent="0.25">
      <c r="E210" s="16"/>
      <c r="F210" s="16"/>
      <c r="G210" s="16"/>
      <c r="H210" s="16"/>
      <c r="I210" s="16"/>
      <c r="J210" s="16"/>
      <c r="K210" s="16"/>
    </row>
    <row r="211" spans="5:11" x14ac:dyDescent="0.25">
      <c r="E211" s="16"/>
      <c r="F211" s="16"/>
      <c r="G211" s="16"/>
      <c r="H211" s="16"/>
      <c r="I211" s="16"/>
      <c r="J211" s="16"/>
      <c r="K211" s="16"/>
    </row>
    <row r="212" spans="5:11" x14ac:dyDescent="0.25">
      <c r="E212" s="16"/>
      <c r="F212" s="16"/>
      <c r="G212" s="16"/>
      <c r="H212" s="16"/>
      <c r="I212" s="16"/>
      <c r="J212" s="16"/>
      <c r="K212" s="16"/>
    </row>
    <row r="213" spans="5:11" x14ac:dyDescent="0.25">
      <c r="E213" s="16"/>
      <c r="F213" s="16"/>
      <c r="G213" s="16"/>
      <c r="H213" s="16"/>
      <c r="I213" s="16"/>
      <c r="J213" s="16"/>
      <c r="K213" s="16"/>
    </row>
    <row r="214" spans="5:11" x14ac:dyDescent="0.25">
      <c r="E214" s="16"/>
      <c r="F214" s="16"/>
      <c r="G214" s="16"/>
      <c r="H214" s="16"/>
      <c r="I214" s="16"/>
      <c r="J214" s="16"/>
      <c r="K214" s="16"/>
    </row>
    <row r="215" spans="5:11" x14ac:dyDescent="0.25">
      <c r="E215" s="16"/>
      <c r="F215" s="16"/>
      <c r="G215" s="16"/>
      <c r="H215" s="16"/>
      <c r="I215" s="16"/>
      <c r="J215" s="16"/>
      <c r="K215" s="16"/>
    </row>
    <row r="216" spans="5:11" x14ac:dyDescent="0.25">
      <c r="E216" s="16"/>
      <c r="F216" s="16"/>
      <c r="G216" s="16"/>
      <c r="H216" s="16"/>
      <c r="I216" s="16"/>
      <c r="J216" s="16"/>
      <c r="K216" s="16"/>
    </row>
    <row r="217" spans="5:11" x14ac:dyDescent="0.25">
      <c r="E217" s="16"/>
      <c r="F217" s="16"/>
      <c r="G217" s="16"/>
      <c r="H217" s="16"/>
      <c r="I217" s="16"/>
      <c r="J217" s="16"/>
      <c r="K217" s="16"/>
    </row>
    <row r="218" spans="5:11" x14ac:dyDescent="0.25">
      <c r="E218" s="16"/>
      <c r="F218" s="16"/>
      <c r="G218" s="16"/>
      <c r="H218" s="16"/>
      <c r="I218" s="16"/>
      <c r="J218" s="16"/>
      <c r="K218" s="16"/>
    </row>
    <row r="219" spans="5:11" x14ac:dyDescent="0.25">
      <c r="E219" s="16"/>
      <c r="F219" s="16"/>
      <c r="G219" s="16"/>
      <c r="H219" s="16"/>
      <c r="I219" s="16"/>
      <c r="J219" s="16"/>
      <c r="K219" s="16"/>
    </row>
    <row r="220" spans="5:11" x14ac:dyDescent="0.25">
      <c r="E220" s="16"/>
      <c r="F220" s="16"/>
      <c r="G220" s="16"/>
      <c r="H220" s="16"/>
      <c r="I220" s="16"/>
      <c r="J220" s="16"/>
      <c r="K220" s="16"/>
    </row>
    <row r="221" spans="5:11" x14ac:dyDescent="0.25">
      <c r="E221" s="16"/>
      <c r="F221" s="16"/>
      <c r="G221" s="16"/>
      <c r="H221" s="16"/>
      <c r="I221" s="16"/>
      <c r="J221" s="16"/>
      <c r="K221" s="16"/>
    </row>
    <row r="222" spans="5:11" x14ac:dyDescent="0.25">
      <c r="E222" s="16"/>
      <c r="F222" s="16"/>
      <c r="G222" s="16"/>
      <c r="H222" s="16"/>
      <c r="I222" s="16"/>
      <c r="J222" s="16"/>
      <c r="K222" s="16"/>
    </row>
    <row r="223" spans="5:11" x14ac:dyDescent="0.25">
      <c r="E223" s="16"/>
      <c r="F223" s="16"/>
      <c r="G223" s="16"/>
      <c r="H223" s="16"/>
      <c r="I223" s="16"/>
      <c r="J223" s="16"/>
      <c r="K223" s="16"/>
    </row>
    <row r="224" spans="5:11" x14ac:dyDescent="0.25">
      <c r="E224" s="17"/>
      <c r="F224" s="17"/>
      <c r="G224" s="17"/>
      <c r="H224" s="17"/>
      <c r="I224" s="17"/>
      <c r="J224" s="17"/>
      <c r="K224" s="17"/>
    </row>
    <row r="225" spans="5:11" x14ac:dyDescent="0.25">
      <c r="E225" s="17"/>
      <c r="F225" s="17"/>
      <c r="G225" s="17"/>
      <c r="H225" s="17"/>
      <c r="I225" s="17"/>
      <c r="J225" s="17"/>
      <c r="K225" s="17"/>
    </row>
    <row r="226" spans="5:11" x14ac:dyDescent="0.25">
      <c r="E226" s="17"/>
      <c r="F226" s="17"/>
      <c r="G226" s="17"/>
      <c r="H226" s="17"/>
      <c r="I226" s="17"/>
      <c r="J226" s="17"/>
      <c r="K226" s="17"/>
    </row>
    <row r="227" spans="5:11" x14ac:dyDescent="0.25">
      <c r="E227" s="17"/>
      <c r="F227" s="17"/>
      <c r="G227" s="17"/>
      <c r="H227" s="17"/>
      <c r="I227" s="17"/>
      <c r="J227" s="17"/>
      <c r="K227" s="17"/>
    </row>
    <row r="228" spans="5:11" x14ac:dyDescent="0.25">
      <c r="E228" s="17"/>
      <c r="F228" s="17"/>
      <c r="G228" s="17"/>
      <c r="H228" s="17"/>
      <c r="I228" s="17"/>
      <c r="J228" s="17"/>
      <c r="K228" s="17"/>
    </row>
    <row r="229" spans="5:11" x14ac:dyDescent="0.25">
      <c r="E229" s="17"/>
      <c r="F229" s="17"/>
      <c r="G229" s="17"/>
      <c r="H229" s="17"/>
      <c r="I229" s="17"/>
      <c r="J229" s="17"/>
      <c r="K229" s="17"/>
    </row>
    <row r="230" spans="5:11" x14ac:dyDescent="0.25">
      <c r="E230" s="17"/>
      <c r="F230" s="17"/>
      <c r="G230" s="17"/>
      <c r="H230" s="17"/>
      <c r="I230" s="17"/>
      <c r="J230" s="17"/>
      <c r="K230" s="17"/>
    </row>
    <row r="231" spans="5:11" x14ac:dyDescent="0.25">
      <c r="E231" s="17"/>
      <c r="F231" s="17"/>
      <c r="G231" s="17"/>
      <c r="H231" s="17"/>
      <c r="I231" s="17"/>
      <c r="J231" s="17"/>
      <c r="K231" s="17"/>
    </row>
    <row r="232" spans="5:11" x14ac:dyDescent="0.25">
      <c r="E232" s="17"/>
      <c r="F232" s="17"/>
      <c r="G232" s="17"/>
      <c r="H232" s="17"/>
      <c r="I232" s="17"/>
      <c r="J232" s="17"/>
      <c r="K232" s="17"/>
    </row>
    <row r="233" spans="5:11" x14ac:dyDescent="0.25">
      <c r="E233" s="17"/>
      <c r="F233" s="17"/>
      <c r="G233" s="17"/>
      <c r="H233" s="17"/>
      <c r="I233" s="17"/>
      <c r="J233" s="17"/>
      <c r="K233" s="17"/>
    </row>
    <row r="234" spans="5:11" x14ac:dyDescent="0.25">
      <c r="E234" s="17"/>
      <c r="F234" s="17"/>
      <c r="G234" s="17"/>
      <c r="H234" s="17"/>
      <c r="I234" s="17"/>
      <c r="J234" s="17"/>
      <c r="K234" s="17"/>
    </row>
    <row r="235" spans="5:11" x14ac:dyDescent="0.25">
      <c r="E235" s="17"/>
      <c r="F235" s="17"/>
      <c r="G235" s="17"/>
      <c r="H235" s="17"/>
      <c r="I235" s="17"/>
      <c r="J235" s="17"/>
      <c r="K235" s="17"/>
    </row>
    <row r="236" spans="5:11" x14ac:dyDescent="0.25">
      <c r="E236" s="17"/>
      <c r="F236" s="17"/>
      <c r="G236" s="17"/>
      <c r="H236" s="17"/>
      <c r="I236" s="17"/>
      <c r="J236" s="17"/>
      <c r="K236" s="17"/>
    </row>
    <row r="237" spans="5:11" x14ac:dyDescent="0.25">
      <c r="E237" s="17"/>
      <c r="F237" s="17"/>
      <c r="G237" s="17"/>
      <c r="H237" s="17"/>
      <c r="I237" s="17"/>
      <c r="J237" s="17"/>
      <c r="K237" s="17"/>
    </row>
    <row r="238" spans="5:11" x14ac:dyDescent="0.25">
      <c r="E238" s="17"/>
      <c r="F238" s="17"/>
      <c r="G238" s="17"/>
      <c r="H238" s="17"/>
      <c r="I238" s="17"/>
      <c r="J238" s="17"/>
      <c r="K238" s="17"/>
    </row>
    <row r="239" spans="5:11" x14ac:dyDescent="0.25">
      <c r="E239" s="17"/>
      <c r="F239" s="17"/>
      <c r="G239" s="17"/>
      <c r="H239" s="17"/>
      <c r="I239" s="17"/>
      <c r="J239" s="17"/>
      <c r="K239" s="17"/>
    </row>
    <row r="240" spans="5:11" x14ac:dyDescent="0.25">
      <c r="E240" s="17"/>
      <c r="F240" s="17"/>
      <c r="G240" s="17"/>
      <c r="H240" s="17"/>
      <c r="I240" s="17"/>
      <c r="J240" s="17"/>
      <c r="K240" s="17"/>
    </row>
    <row r="241" spans="5:11" x14ac:dyDescent="0.25">
      <c r="E241" s="17"/>
      <c r="F241" s="17"/>
      <c r="G241" s="17"/>
      <c r="H241" s="17"/>
      <c r="I241" s="17"/>
      <c r="J241" s="17"/>
      <c r="K241" s="17"/>
    </row>
    <row r="242" spans="5:11" x14ac:dyDescent="0.25">
      <c r="E242" s="17"/>
      <c r="F242" s="17"/>
      <c r="G242" s="17"/>
      <c r="H242" s="17"/>
      <c r="I242" s="17"/>
      <c r="J242" s="17"/>
      <c r="K242" s="17"/>
    </row>
    <row r="243" spans="5:11" x14ac:dyDescent="0.25">
      <c r="E243" s="17"/>
      <c r="F243" s="17"/>
      <c r="G243" s="17"/>
      <c r="H243" s="17"/>
      <c r="I243" s="17"/>
      <c r="J243" s="17"/>
      <c r="K243" s="17"/>
    </row>
    <row r="244" spans="5:11" x14ac:dyDescent="0.25">
      <c r="E244" s="17"/>
      <c r="F244" s="17"/>
      <c r="G244" s="17"/>
      <c r="H244" s="17"/>
      <c r="I244" s="17"/>
      <c r="J244" s="17"/>
      <c r="K244" s="17"/>
    </row>
    <row r="245" spans="5:11" x14ac:dyDescent="0.25">
      <c r="E245" s="17"/>
      <c r="F245" s="17"/>
      <c r="G245" s="17"/>
      <c r="H245" s="17"/>
      <c r="I245" s="17"/>
      <c r="J245" s="17"/>
      <c r="K245" s="17"/>
    </row>
    <row r="246" spans="5:11" x14ac:dyDescent="0.25">
      <c r="E246" s="17"/>
      <c r="F246" s="17"/>
      <c r="G246" s="17"/>
      <c r="H246" s="17"/>
      <c r="I246" s="17"/>
      <c r="J246" s="17"/>
      <c r="K246" s="17"/>
    </row>
    <row r="247" spans="5:11" x14ac:dyDescent="0.25">
      <c r="E247" s="17"/>
      <c r="F247" s="17"/>
      <c r="G247" s="17"/>
      <c r="H247" s="17"/>
      <c r="I247" s="17"/>
      <c r="J247" s="17"/>
      <c r="K247" s="17"/>
    </row>
    <row r="248" spans="5:11" x14ac:dyDescent="0.25">
      <c r="E248" s="17"/>
      <c r="F248" s="17"/>
      <c r="G248" s="17"/>
      <c r="H248" s="17"/>
      <c r="I248" s="17"/>
      <c r="J248" s="17"/>
      <c r="K248" s="17"/>
    </row>
    <row r="249" spans="5:11" x14ac:dyDescent="0.25">
      <c r="E249" s="17"/>
      <c r="F249" s="17"/>
      <c r="G249" s="17"/>
      <c r="H249" s="17"/>
      <c r="I249" s="17"/>
      <c r="J249" s="17"/>
      <c r="K249" s="17"/>
    </row>
    <row r="250" spans="5:11" x14ac:dyDescent="0.25">
      <c r="E250" s="17"/>
      <c r="F250" s="17"/>
      <c r="G250" s="17"/>
      <c r="H250" s="17"/>
      <c r="I250" s="17"/>
      <c r="J250" s="17"/>
      <c r="K250" s="17"/>
    </row>
    <row r="251" spans="5:11" x14ac:dyDescent="0.25">
      <c r="E251" s="17"/>
      <c r="F251" s="17"/>
      <c r="G251" s="17"/>
      <c r="H251" s="17"/>
      <c r="I251" s="17"/>
      <c r="J251" s="17"/>
      <c r="K251" s="17"/>
    </row>
    <row r="252" spans="5:11" x14ac:dyDescent="0.25">
      <c r="E252" s="17"/>
      <c r="F252" s="17"/>
      <c r="G252" s="17"/>
      <c r="H252" s="17"/>
      <c r="I252" s="17"/>
      <c r="J252" s="17"/>
      <c r="K252" s="17"/>
    </row>
    <row r="253" spans="5:11" x14ac:dyDescent="0.25">
      <c r="E253" s="17"/>
      <c r="F253" s="17"/>
      <c r="G253" s="17"/>
      <c r="H253" s="17"/>
      <c r="I253" s="17"/>
      <c r="J253" s="17"/>
      <c r="K253" s="17"/>
    </row>
    <row r="254" spans="5:11" x14ac:dyDescent="0.25">
      <c r="E254" s="17"/>
      <c r="F254" s="17"/>
      <c r="G254" s="17"/>
      <c r="H254" s="17"/>
      <c r="I254" s="17"/>
      <c r="J254" s="17"/>
      <c r="K254" s="17"/>
    </row>
    <row r="255" spans="5:11" x14ac:dyDescent="0.25">
      <c r="E255" s="17"/>
      <c r="F255" s="17"/>
      <c r="G255" s="17"/>
      <c r="H255" s="17"/>
      <c r="I255" s="17"/>
      <c r="J255" s="17"/>
      <c r="K255" s="17"/>
    </row>
    <row r="256" spans="5:11" x14ac:dyDescent="0.25">
      <c r="E256" s="17"/>
      <c r="F256" s="17"/>
      <c r="G256" s="17"/>
      <c r="H256" s="17"/>
      <c r="I256" s="17"/>
      <c r="J256" s="17"/>
      <c r="K256" s="17"/>
    </row>
    <row r="257" spans="5:11" x14ac:dyDescent="0.25">
      <c r="E257" s="17"/>
      <c r="F257" s="17"/>
      <c r="G257" s="17"/>
      <c r="H257" s="17"/>
      <c r="I257" s="17"/>
      <c r="J257" s="17"/>
      <c r="K257" s="17"/>
    </row>
    <row r="258" spans="5:11" x14ac:dyDescent="0.25">
      <c r="E258" s="17"/>
      <c r="F258" s="17"/>
      <c r="G258" s="17"/>
      <c r="H258" s="17"/>
      <c r="I258" s="17"/>
      <c r="J258" s="17"/>
      <c r="K258" s="17"/>
    </row>
    <row r="259" spans="5:11" x14ac:dyDescent="0.25">
      <c r="E259" s="17"/>
      <c r="F259" s="17"/>
      <c r="G259" s="17"/>
      <c r="H259" s="17"/>
      <c r="I259" s="17"/>
      <c r="J259" s="17"/>
      <c r="K259" s="17"/>
    </row>
    <row r="260" spans="5:11" x14ac:dyDescent="0.25">
      <c r="E260" s="17"/>
      <c r="F260" s="17"/>
      <c r="G260" s="17"/>
      <c r="H260" s="17"/>
      <c r="I260" s="17"/>
      <c r="J260" s="17"/>
      <c r="K260" s="17"/>
    </row>
    <row r="261" spans="5:11" x14ac:dyDescent="0.25">
      <c r="E261" s="17"/>
      <c r="F261" s="17"/>
      <c r="G261" s="17"/>
      <c r="H261" s="17"/>
      <c r="I261" s="17"/>
      <c r="J261" s="17"/>
      <c r="K261" s="17"/>
    </row>
    <row r="262" spans="5:11" x14ac:dyDescent="0.25">
      <c r="E262" s="17"/>
      <c r="F262" s="17"/>
      <c r="G262" s="17"/>
      <c r="H262" s="17"/>
      <c r="I262" s="17"/>
      <c r="J262" s="17"/>
      <c r="K262" s="17"/>
    </row>
    <row r="263" spans="5:11" x14ac:dyDescent="0.25">
      <c r="E263" s="17"/>
      <c r="F263" s="17"/>
      <c r="G263" s="17"/>
      <c r="H263" s="17"/>
      <c r="I263" s="17"/>
      <c r="J263" s="17"/>
      <c r="K263" s="17"/>
    </row>
    <row r="264" spans="5:11" x14ac:dyDescent="0.25">
      <c r="E264" s="17"/>
      <c r="F264" s="17"/>
      <c r="G264" s="17"/>
      <c r="H264" s="17"/>
      <c r="I264" s="17"/>
      <c r="J264" s="17"/>
      <c r="K264" s="17"/>
    </row>
    <row r="265" spans="5:11" x14ac:dyDescent="0.25">
      <c r="E265" s="17"/>
      <c r="F265" s="17"/>
      <c r="G265" s="17"/>
      <c r="H265" s="17"/>
      <c r="I265" s="17"/>
      <c r="J265" s="17"/>
      <c r="K265" s="17"/>
    </row>
    <row r="266" spans="5:11" x14ac:dyDescent="0.25">
      <c r="E266" s="17"/>
      <c r="F266" s="17"/>
      <c r="G266" s="17"/>
      <c r="H266" s="17"/>
      <c r="I266" s="17"/>
      <c r="J266" s="17"/>
      <c r="K266" s="17"/>
    </row>
    <row r="267" spans="5:11" x14ac:dyDescent="0.25">
      <c r="E267" s="17"/>
      <c r="F267" s="17"/>
      <c r="G267" s="17"/>
      <c r="H267" s="17"/>
      <c r="I267" s="17"/>
      <c r="J267" s="17"/>
      <c r="K267" s="17"/>
    </row>
    <row r="268" spans="5:11" x14ac:dyDescent="0.25">
      <c r="E268" s="17"/>
      <c r="F268" s="17"/>
      <c r="G268" s="17"/>
      <c r="H268" s="17"/>
      <c r="I268" s="17"/>
      <c r="J268" s="17"/>
      <c r="K268" s="17"/>
    </row>
    <row r="269" spans="5:11" x14ac:dyDescent="0.25">
      <c r="E269" s="17"/>
      <c r="F269" s="17"/>
      <c r="G269" s="17"/>
      <c r="H269" s="17"/>
      <c r="I269" s="17"/>
      <c r="J269" s="17"/>
      <c r="K269" s="17"/>
    </row>
    <row r="270" spans="5:11" x14ac:dyDescent="0.25">
      <c r="E270" s="17"/>
      <c r="F270" s="17"/>
      <c r="G270" s="17"/>
      <c r="H270" s="17"/>
      <c r="I270" s="17"/>
      <c r="J270" s="17"/>
      <c r="K270" s="17"/>
    </row>
    <row r="271" spans="5:11" x14ac:dyDescent="0.25">
      <c r="E271" s="17"/>
      <c r="F271" s="17"/>
      <c r="G271" s="17"/>
      <c r="H271" s="17"/>
      <c r="I271" s="17"/>
      <c r="J271" s="17"/>
      <c r="K271" s="17"/>
    </row>
    <row r="272" spans="5:11" x14ac:dyDescent="0.25">
      <c r="E272" s="17"/>
      <c r="F272" s="17"/>
      <c r="G272" s="17"/>
      <c r="H272" s="17"/>
      <c r="I272" s="17"/>
      <c r="J272" s="17"/>
      <c r="K272" s="17"/>
    </row>
    <row r="273" spans="5:11" x14ac:dyDescent="0.25">
      <c r="E273" s="17"/>
      <c r="F273" s="17"/>
      <c r="G273" s="17"/>
      <c r="H273" s="17"/>
      <c r="I273" s="17"/>
      <c r="J273" s="17"/>
      <c r="K273" s="17"/>
    </row>
    <row r="274" spans="5:11" x14ac:dyDescent="0.25">
      <c r="E274" s="17"/>
      <c r="F274" s="17"/>
      <c r="G274" s="17"/>
      <c r="H274" s="17"/>
      <c r="I274" s="17"/>
      <c r="J274" s="17"/>
      <c r="K274" s="17"/>
    </row>
    <row r="275" spans="5:11" x14ac:dyDescent="0.25">
      <c r="E275" s="17"/>
      <c r="F275" s="17"/>
      <c r="G275" s="17"/>
      <c r="H275" s="17"/>
      <c r="I275" s="17"/>
      <c r="J275" s="17"/>
      <c r="K275" s="17"/>
    </row>
    <row r="276" spans="5:11" x14ac:dyDescent="0.25">
      <c r="E276" s="17"/>
      <c r="F276" s="17"/>
      <c r="G276" s="17"/>
      <c r="H276" s="17"/>
      <c r="I276" s="17"/>
      <c r="J276" s="17"/>
      <c r="K276" s="17"/>
    </row>
    <row r="277" spans="5:11" x14ac:dyDescent="0.25">
      <c r="E277" s="17"/>
      <c r="F277" s="17"/>
      <c r="G277" s="17"/>
      <c r="H277" s="17"/>
      <c r="I277" s="17"/>
      <c r="J277" s="17"/>
      <c r="K277" s="17"/>
    </row>
    <row r="278" spans="5:11" x14ac:dyDescent="0.25">
      <c r="E278" s="17"/>
      <c r="F278" s="17"/>
      <c r="G278" s="17"/>
      <c r="H278" s="17"/>
      <c r="I278" s="17"/>
      <c r="J278" s="17"/>
      <c r="K278" s="17"/>
    </row>
    <row r="279" spans="5:11" x14ac:dyDescent="0.25">
      <c r="E279" s="17"/>
      <c r="F279" s="17"/>
      <c r="G279" s="17"/>
      <c r="H279" s="17"/>
      <c r="I279" s="17"/>
      <c r="J279" s="17"/>
      <c r="K279" s="17"/>
    </row>
    <row r="280" spans="5:11" x14ac:dyDescent="0.25">
      <c r="E280" s="17"/>
      <c r="F280" s="17"/>
      <c r="G280" s="17"/>
      <c r="H280" s="17"/>
      <c r="I280" s="17"/>
      <c r="J280" s="17"/>
      <c r="K280" s="17"/>
    </row>
    <row r="281" spans="5:11" x14ac:dyDescent="0.25">
      <c r="E281" s="17"/>
      <c r="F281" s="17"/>
      <c r="G281" s="17"/>
      <c r="H281" s="17"/>
      <c r="I281" s="17"/>
      <c r="J281" s="17"/>
      <c r="K281" s="17"/>
    </row>
    <row r="282" spans="5:11" x14ac:dyDescent="0.25">
      <c r="E282" s="17"/>
      <c r="F282" s="17"/>
      <c r="G282" s="17"/>
      <c r="H282" s="17"/>
      <c r="I282" s="17"/>
      <c r="J282" s="17"/>
      <c r="K282" s="17"/>
    </row>
    <row r="283" spans="5:11" x14ac:dyDescent="0.25">
      <c r="E283" s="17"/>
      <c r="F283" s="17"/>
      <c r="G283" s="17"/>
      <c r="H283" s="17"/>
      <c r="I283" s="17"/>
      <c r="J283" s="17"/>
      <c r="K283" s="17"/>
    </row>
    <row r="284" spans="5:11" x14ac:dyDescent="0.25">
      <c r="E284" s="17"/>
      <c r="F284" s="17"/>
      <c r="G284" s="17"/>
      <c r="H284" s="17"/>
      <c r="I284" s="17"/>
      <c r="J284" s="17"/>
      <c r="K284" s="17"/>
    </row>
    <row r="285" spans="5:11" x14ac:dyDescent="0.25">
      <c r="E285" s="17"/>
      <c r="F285" s="17"/>
      <c r="G285" s="17"/>
      <c r="H285" s="17"/>
      <c r="I285" s="17"/>
      <c r="J285" s="17"/>
      <c r="K285" s="17"/>
    </row>
    <row r="286" spans="5:11" x14ac:dyDescent="0.25">
      <c r="E286" s="17"/>
      <c r="F286" s="17"/>
      <c r="G286" s="17"/>
      <c r="H286" s="17"/>
      <c r="I286" s="17"/>
      <c r="J286" s="17"/>
      <c r="K286" s="17"/>
    </row>
    <row r="287" spans="5:11" x14ac:dyDescent="0.25">
      <c r="E287" s="17"/>
      <c r="F287" s="17"/>
      <c r="G287" s="17"/>
      <c r="H287" s="17"/>
      <c r="I287" s="17"/>
      <c r="J287" s="17"/>
      <c r="K287" s="17"/>
    </row>
    <row r="288" spans="5:11" x14ac:dyDescent="0.25">
      <c r="E288" s="17"/>
      <c r="F288" s="17"/>
      <c r="G288" s="17"/>
      <c r="H288" s="17"/>
      <c r="I288" s="17"/>
      <c r="J288" s="17"/>
      <c r="K288" s="17"/>
    </row>
    <row r="289" spans="5:11" x14ac:dyDescent="0.25">
      <c r="E289" s="17"/>
      <c r="F289" s="17"/>
      <c r="G289" s="17"/>
      <c r="H289" s="17"/>
      <c r="I289" s="17"/>
      <c r="J289" s="17"/>
      <c r="K289" s="17"/>
    </row>
    <row r="290" spans="5:11" x14ac:dyDescent="0.25">
      <c r="E290" s="17"/>
      <c r="F290" s="17"/>
      <c r="G290" s="17"/>
      <c r="H290" s="17"/>
      <c r="I290" s="17"/>
      <c r="J290" s="17"/>
      <c r="K290" s="17"/>
    </row>
    <row r="291" spans="5:11" x14ac:dyDescent="0.25">
      <c r="E291" s="17"/>
      <c r="F291" s="17"/>
      <c r="G291" s="17"/>
      <c r="H291" s="17"/>
      <c r="I291" s="17"/>
      <c r="J291" s="17"/>
      <c r="K291" s="17"/>
    </row>
    <row r="292" spans="5:11" x14ac:dyDescent="0.25">
      <c r="E292" s="17"/>
      <c r="F292" s="17"/>
      <c r="G292" s="17"/>
      <c r="H292" s="17"/>
      <c r="I292" s="17"/>
      <c r="J292" s="17"/>
      <c r="K292" s="17"/>
    </row>
    <row r="293" spans="5:11" x14ac:dyDescent="0.25">
      <c r="E293" s="17"/>
      <c r="F293" s="17"/>
      <c r="G293" s="17"/>
      <c r="H293" s="17"/>
      <c r="I293" s="17"/>
      <c r="J293" s="17"/>
      <c r="K293" s="17"/>
    </row>
    <row r="294" spans="5:11" x14ac:dyDescent="0.25">
      <c r="E294" s="17"/>
      <c r="F294" s="17"/>
      <c r="G294" s="17"/>
      <c r="H294" s="17"/>
      <c r="I294" s="17"/>
      <c r="J294" s="17"/>
      <c r="K294" s="17"/>
    </row>
    <row r="295" spans="5:11" x14ac:dyDescent="0.25">
      <c r="E295" s="17"/>
      <c r="F295" s="17"/>
      <c r="G295" s="17"/>
      <c r="H295" s="17"/>
      <c r="I295" s="17"/>
      <c r="J295" s="17"/>
      <c r="K295" s="17"/>
    </row>
    <row r="296" spans="5:11" x14ac:dyDescent="0.25">
      <c r="E296" s="17"/>
      <c r="F296" s="17"/>
      <c r="G296" s="17"/>
      <c r="H296" s="17"/>
      <c r="I296" s="17"/>
      <c r="J296" s="17"/>
      <c r="K296" s="17"/>
    </row>
    <row r="297" spans="5:11" x14ac:dyDescent="0.25">
      <c r="E297" s="17"/>
      <c r="F297" s="17"/>
      <c r="G297" s="17"/>
      <c r="H297" s="17"/>
      <c r="I297" s="17"/>
      <c r="J297" s="17"/>
      <c r="K297" s="17"/>
    </row>
    <row r="298" spans="5:11" x14ac:dyDescent="0.25">
      <c r="E298" s="17"/>
      <c r="F298" s="17"/>
      <c r="G298" s="17"/>
      <c r="H298" s="17"/>
      <c r="I298" s="17"/>
      <c r="J298" s="17"/>
      <c r="K298" s="17"/>
    </row>
    <row r="299" spans="5:11" x14ac:dyDescent="0.25">
      <c r="E299" s="17"/>
      <c r="F299" s="17"/>
      <c r="G299" s="17"/>
      <c r="H299" s="17"/>
      <c r="I299" s="17"/>
      <c r="J299" s="17"/>
      <c r="K299" s="17"/>
    </row>
    <row r="300" spans="5:11" x14ac:dyDescent="0.25">
      <c r="E300" s="17"/>
      <c r="F300" s="17"/>
      <c r="G300" s="17"/>
      <c r="H300" s="17"/>
      <c r="I300" s="17"/>
      <c r="J300" s="17"/>
      <c r="K300" s="17"/>
    </row>
    <row r="301" spans="5:11" x14ac:dyDescent="0.25">
      <c r="E301" s="17"/>
      <c r="F301" s="17"/>
      <c r="G301" s="17"/>
      <c r="H301" s="17"/>
      <c r="I301" s="17"/>
      <c r="J301" s="17"/>
      <c r="K301" s="17"/>
    </row>
    <row r="302" spans="5:11" x14ac:dyDescent="0.25">
      <c r="E302" s="17"/>
      <c r="F302" s="17"/>
      <c r="G302" s="17"/>
      <c r="H302" s="17"/>
      <c r="I302" s="17"/>
      <c r="J302" s="17"/>
      <c r="K302" s="17"/>
    </row>
    <row r="303" spans="5:11" x14ac:dyDescent="0.25">
      <c r="E303" s="17"/>
      <c r="F303" s="17"/>
      <c r="G303" s="17"/>
      <c r="H303" s="17"/>
      <c r="I303" s="17"/>
      <c r="J303" s="17"/>
      <c r="K303" s="17"/>
    </row>
    <row r="304" spans="5:11" x14ac:dyDescent="0.25">
      <c r="E304" s="17"/>
      <c r="F304" s="17"/>
      <c r="G304" s="17"/>
      <c r="H304" s="17"/>
      <c r="I304" s="17"/>
      <c r="J304" s="17"/>
      <c r="K304" s="17"/>
    </row>
    <row r="305" spans="5:11" x14ac:dyDescent="0.25">
      <c r="E305" s="17"/>
      <c r="F305" s="17"/>
      <c r="G305" s="17"/>
      <c r="H305" s="17"/>
      <c r="I305" s="17"/>
      <c r="J305" s="17"/>
      <c r="K305" s="17"/>
    </row>
    <row r="306" spans="5:11" x14ac:dyDescent="0.25">
      <c r="E306" s="17"/>
      <c r="F306" s="17"/>
      <c r="G306" s="17"/>
      <c r="H306" s="17"/>
      <c r="I306" s="17"/>
      <c r="J306" s="17"/>
      <c r="K306" s="17"/>
    </row>
    <row r="307" spans="5:11" x14ac:dyDescent="0.25">
      <c r="E307" s="17"/>
      <c r="F307" s="17"/>
      <c r="G307" s="17"/>
      <c r="H307" s="17"/>
      <c r="I307" s="17"/>
      <c r="J307" s="17"/>
      <c r="K307" s="17"/>
    </row>
    <row r="308" spans="5:11" x14ac:dyDescent="0.25">
      <c r="E308" s="17"/>
      <c r="F308" s="17"/>
      <c r="G308" s="17"/>
      <c r="H308" s="17"/>
      <c r="I308" s="17"/>
      <c r="J308" s="17"/>
      <c r="K308" s="17"/>
    </row>
    <row r="309" spans="5:11" x14ac:dyDescent="0.25">
      <c r="E309" s="17"/>
      <c r="F309" s="17"/>
      <c r="G309" s="17"/>
      <c r="H309" s="17"/>
      <c r="I309" s="17"/>
      <c r="J309" s="17"/>
      <c r="K309" s="17"/>
    </row>
    <row r="310" spans="5:11" x14ac:dyDescent="0.25">
      <c r="E310" s="17"/>
      <c r="F310" s="17"/>
      <c r="G310" s="17"/>
      <c r="H310" s="17"/>
      <c r="I310" s="17"/>
      <c r="J310" s="17"/>
      <c r="K310" s="17"/>
    </row>
    <row r="311" spans="5:11" x14ac:dyDescent="0.25">
      <c r="E311" s="17"/>
      <c r="F311" s="17"/>
      <c r="G311" s="17"/>
      <c r="H311" s="17"/>
      <c r="I311" s="17"/>
      <c r="J311" s="17"/>
      <c r="K311" s="17"/>
    </row>
    <row r="312" spans="5:11" x14ac:dyDescent="0.25">
      <c r="E312" s="17"/>
      <c r="F312" s="17"/>
      <c r="G312" s="17"/>
      <c r="H312" s="17"/>
      <c r="I312" s="17"/>
      <c r="J312" s="17"/>
      <c r="K312" s="17"/>
    </row>
    <row r="313" spans="5:11" x14ac:dyDescent="0.25">
      <c r="E313" s="17"/>
      <c r="F313" s="17"/>
      <c r="G313" s="17"/>
      <c r="H313" s="17"/>
      <c r="I313" s="17"/>
      <c r="J313" s="17"/>
      <c r="K313" s="17"/>
    </row>
    <row r="314" spans="5:11" x14ac:dyDescent="0.25">
      <c r="E314" s="17"/>
      <c r="F314" s="17"/>
      <c r="G314" s="17"/>
      <c r="H314" s="17"/>
      <c r="I314" s="17"/>
      <c r="J314" s="17"/>
      <c r="K314" s="17"/>
    </row>
    <row r="315" spans="5:11" x14ac:dyDescent="0.25">
      <c r="E315" s="17"/>
      <c r="F315" s="17"/>
      <c r="G315" s="17"/>
      <c r="H315" s="17"/>
      <c r="I315" s="17"/>
      <c r="J315" s="17"/>
      <c r="K315" s="17"/>
    </row>
    <row r="316" spans="5:11" x14ac:dyDescent="0.25">
      <c r="E316" s="17"/>
      <c r="F316" s="17"/>
      <c r="G316" s="17"/>
      <c r="H316" s="17"/>
      <c r="I316" s="17"/>
      <c r="J316" s="17"/>
      <c r="K316" s="17"/>
    </row>
    <row r="317" spans="5:11" x14ac:dyDescent="0.25">
      <c r="E317" s="17"/>
      <c r="F317" s="17"/>
      <c r="G317" s="17"/>
      <c r="H317" s="17"/>
      <c r="I317" s="17"/>
      <c r="J317" s="17"/>
      <c r="K317" s="17"/>
    </row>
    <row r="318" spans="5:11" x14ac:dyDescent="0.25">
      <c r="E318" s="17"/>
      <c r="F318" s="17"/>
      <c r="G318" s="17"/>
      <c r="H318" s="17"/>
      <c r="I318" s="17"/>
      <c r="J318" s="17"/>
      <c r="K318" s="17"/>
    </row>
    <row r="319" spans="5:11" x14ac:dyDescent="0.25">
      <c r="E319" s="17"/>
      <c r="F319" s="17"/>
      <c r="G319" s="17"/>
      <c r="H319" s="17"/>
      <c r="I319" s="17"/>
      <c r="J319" s="17"/>
      <c r="K319" s="17"/>
    </row>
    <row r="320" spans="5:11" x14ac:dyDescent="0.25">
      <c r="E320" s="17"/>
      <c r="F320" s="17"/>
      <c r="G320" s="17"/>
      <c r="H320" s="17"/>
      <c r="I320" s="17"/>
      <c r="J320" s="17"/>
      <c r="K320" s="17"/>
    </row>
    <row r="321" spans="5:11" x14ac:dyDescent="0.25">
      <c r="E321" s="17"/>
      <c r="F321" s="17"/>
      <c r="G321" s="17"/>
      <c r="H321" s="17"/>
      <c r="I321" s="17"/>
      <c r="J321" s="17"/>
      <c r="K321" s="17"/>
    </row>
    <row r="322" spans="5:11" x14ac:dyDescent="0.25">
      <c r="E322" s="17"/>
      <c r="F322" s="17"/>
      <c r="G322" s="17"/>
      <c r="H322" s="17"/>
      <c r="I322" s="17"/>
      <c r="J322" s="17"/>
      <c r="K322" s="17"/>
    </row>
    <row r="323" spans="5:11" x14ac:dyDescent="0.25">
      <c r="E323" s="17"/>
      <c r="F323" s="17"/>
      <c r="G323" s="17"/>
      <c r="H323" s="17"/>
      <c r="I323" s="17"/>
      <c r="J323" s="17"/>
      <c r="K323" s="17"/>
    </row>
    <row r="324" spans="5:11" x14ac:dyDescent="0.25">
      <c r="E324" s="17"/>
      <c r="F324" s="17"/>
      <c r="G324" s="17"/>
      <c r="H324" s="17"/>
      <c r="I324" s="17"/>
      <c r="J324" s="17"/>
      <c r="K324" s="17"/>
    </row>
    <row r="325" spans="5:11" x14ac:dyDescent="0.25">
      <c r="E325" s="17"/>
      <c r="F325" s="17"/>
      <c r="G325" s="17"/>
      <c r="H325" s="17"/>
      <c r="I325" s="17"/>
      <c r="J325" s="17"/>
      <c r="K325" s="17"/>
    </row>
    <row r="326" spans="5:11" x14ac:dyDescent="0.25">
      <c r="E326" s="17"/>
      <c r="F326" s="17"/>
      <c r="G326" s="17"/>
      <c r="H326" s="17"/>
      <c r="I326" s="17"/>
      <c r="J326" s="17"/>
      <c r="K326" s="17"/>
    </row>
    <row r="327" spans="5:11" x14ac:dyDescent="0.25">
      <c r="E327" s="17"/>
      <c r="F327" s="17"/>
      <c r="G327" s="17"/>
      <c r="H327" s="17"/>
      <c r="I327" s="17"/>
      <c r="J327" s="17"/>
      <c r="K327" s="17"/>
    </row>
    <row r="328" spans="5:11" x14ac:dyDescent="0.25">
      <c r="E328" s="17"/>
      <c r="F328" s="17"/>
      <c r="G328" s="17"/>
      <c r="H328" s="17"/>
      <c r="I328" s="17"/>
      <c r="J328" s="17"/>
      <c r="K328" s="17"/>
    </row>
    <row r="329" spans="5:11" x14ac:dyDescent="0.25">
      <c r="E329" s="17"/>
      <c r="F329" s="17"/>
      <c r="G329" s="17"/>
      <c r="H329" s="17"/>
      <c r="I329" s="17"/>
      <c r="J329" s="17"/>
      <c r="K329" s="17"/>
    </row>
    <row r="330" spans="5:11" x14ac:dyDescent="0.25">
      <c r="E330" s="17"/>
      <c r="F330" s="17"/>
      <c r="G330" s="17"/>
      <c r="H330" s="17"/>
      <c r="I330" s="17"/>
      <c r="J330" s="17"/>
      <c r="K330" s="17"/>
    </row>
    <row r="331" spans="5:11" x14ac:dyDescent="0.25">
      <c r="E331" s="17"/>
      <c r="F331" s="17"/>
      <c r="G331" s="17"/>
      <c r="H331" s="17"/>
      <c r="I331" s="17"/>
      <c r="J331" s="17"/>
      <c r="K331" s="17"/>
    </row>
    <row r="332" spans="5:11" x14ac:dyDescent="0.25">
      <c r="E332" s="17"/>
      <c r="F332" s="17"/>
      <c r="G332" s="17"/>
      <c r="H332" s="17"/>
      <c r="I332" s="17"/>
      <c r="J332" s="17"/>
      <c r="K332" s="17"/>
    </row>
    <row r="333" spans="5:11" x14ac:dyDescent="0.25">
      <c r="E333" s="17"/>
      <c r="F333" s="17"/>
      <c r="G333" s="17"/>
      <c r="H333" s="17"/>
      <c r="I333" s="17"/>
      <c r="J333" s="17"/>
      <c r="K333" s="17"/>
    </row>
    <row r="334" spans="5:11" x14ac:dyDescent="0.25">
      <c r="E334" s="17"/>
      <c r="F334" s="17"/>
      <c r="G334" s="17"/>
      <c r="H334" s="17"/>
      <c r="I334" s="17"/>
      <c r="J334" s="17"/>
      <c r="K334" s="17"/>
    </row>
    <row r="335" spans="5:11" x14ac:dyDescent="0.25">
      <c r="E335"/>
      <c r="F335"/>
      <c r="G335"/>
      <c r="H335"/>
      <c r="I335"/>
      <c r="J335"/>
      <c r="K335"/>
    </row>
    <row r="336" spans="5:11" x14ac:dyDescent="0.25">
      <c r="E336"/>
      <c r="F336"/>
      <c r="G336"/>
      <c r="H336"/>
      <c r="I336"/>
      <c r="J336"/>
      <c r="K336"/>
    </row>
    <row r="337" spans="5:11" x14ac:dyDescent="0.25">
      <c r="E337"/>
      <c r="F337"/>
      <c r="G337"/>
      <c r="H337"/>
      <c r="I337"/>
      <c r="J337"/>
      <c r="K337"/>
    </row>
    <row r="338" spans="5:11" x14ac:dyDescent="0.25">
      <c r="E338"/>
      <c r="F338"/>
      <c r="G338"/>
      <c r="H338"/>
      <c r="I338"/>
      <c r="J338"/>
      <c r="K338"/>
    </row>
    <row r="339" spans="5:11" x14ac:dyDescent="0.25">
      <c r="E339"/>
      <c r="F339"/>
      <c r="G339"/>
      <c r="H339"/>
      <c r="I339"/>
      <c r="J339"/>
      <c r="K339"/>
    </row>
    <row r="340" spans="5:11" x14ac:dyDescent="0.25">
      <c r="E340"/>
      <c r="F340"/>
      <c r="G340"/>
      <c r="H340"/>
      <c r="I340"/>
      <c r="J340"/>
      <c r="K340"/>
    </row>
    <row r="341" spans="5:11" x14ac:dyDescent="0.25">
      <c r="E341"/>
      <c r="F341"/>
      <c r="G341"/>
      <c r="H341"/>
      <c r="I341"/>
      <c r="J341"/>
      <c r="K341"/>
    </row>
    <row r="342" spans="5:11" x14ac:dyDescent="0.25">
      <c r="E342"/>
      <c r="F342"/>
      <c r="G342"/>
      <c r="H342"/>
      <c r="I342"/>
      <c r="J342"/>
      <c r="K342"/>
    </row>
    <row r="343" spans="5:11" x14ac:dyDescent="0.25">
      <c r="E343"/>
      <c r="F343"/>
      <c r="G343"/>
      <c r="H343"/>
      <c r="I343"/>
      <c r="J343"/>
      <c r="K343"/>
    </row>
    <row r="344" spans="5:11" x14ac:dyDescent="0.25">
      <c r="E344"/>
      <c r="F344"/>
      <c r="G344"/>
      <c r="H344"/>
      <c r="I344"/>
      <c r="J344"/>
      <c r="K344"/>
    </row>
    <row r="345" spans="5:11" x14ac:dyDescent="0.25">
      <c r="E345"/>
      <c r="F345"/>
      <c r="G345"/>
      <c r="H345"/>
      <c r="I345"/>
      <c r="J345"/>
      <c r="K345"/>
    </row>
    <row r="346" spans="5:11" x14ac:dyDescent="0.25">
      <c r="E346"/>
      <c r="F346"/>
      <c r="G346"/>
      <c r="H346"/>
      <c r="I346"/>
      <c r="J346"/>
      <c r="K346"/>
    </row>
    <row r="347" spans="5:11" x14ac:dyDescent="0.25">
      <c r="E347"/>
      <c r="F347"/>
      <c r="G347"/>
      <c r="H347"/>
      <c r="I347"/>
      <c r="J347"/>
      <c r="K347"/>
    </row>
    <row r="348" spans="5:11" x14ac:dyDescent="0.25">
      <c r="E348"/>
      <c r="F348"/>
      <c r="G348"/>
      <c r="H348"/>
      <c r="I348"/>
      <c r="J348"/>
      <c r="K348"/>
    </row>
    <row r="349" spans="5:11" x14ac:dyDescent="0.25">
      <c r="E349"/>
      <c r="F349"/>
      <c r="G349"/>
      <c r="H349"/>
      <c r="I349"/>
      <c r="J349"/>
      <c r="K349"/>
    </row>
    <row r="350" spans="5:11" x14ac:dyDescent="0.25">
      <c r="E350"/>
      <c r="F350"/>
      <c r="G350"/>
      <c r="H350"/>
      <c r="I350"/>
      <c r="J350"/>
      <c r="K350"/>
    </row>
    <row r="351" spans="5:11" x14ac:dyDescent="0.25">
      <c r="E351"/>
      <c r="F351"/>
      <c r="G351"/>
      <c r="H351"/>
      <c r="I351"/>
      <c r="J351"/>
      <c r="K351"/>
    </row>
    <row r="352" spans="5:11" x14ac:dyDescent="0.25">
      <c r="E352"/>
      <c r="F352"/>
      <c r="G352"/>
      <c r="H352"/>
      <c r="I352"/>
      <c r="J352"/>
      <c r="K352"/>
    </row>
    <row r="353" spans="5:11" x14ac:dyDescent="0.25">
      <c r="E353"/>
      <c r="F353"/>
      <c r="G353"/>
      <c r="H353"/>
      <c r="I353"/>
      <c r="J353"/>
      <c r="K353"/>
    </row>
    <row r="354" spans="5:11" x14ac:dyDescent="0.25">
      <c r="E354"/>
      <c r="F354"/>
      <c r="G354"/>
      <c r="H354"/>
      <c r="I354"/>
      <c r="J354"/>
      <c r="K354"/>
    </row>
    <row r="355" spans="5:11" x14ac:dyDescent="0.25">
      <c r="E355"/>
      <c r="F355"/>
      <c r="G355"/>
      <c r="H355"/>
      <c r="I355"/>
      <c r="J355"/>
      <c r="K355"/>
    </row>
    <row r="356" spans="5:11" x14ac:dyDescent="0.25">
      <c r="E356"/>
      <c r="F356"/>
      <c r="G356"/>
      <c r="H356"/>
      <c r="I356"/>
      <c r="J356"/>
      <c r="K356"/>
    </row>
    <row r="357" spans="5:11" x14ac:dyDescent="0.25">
      <c r="E357"/>
      <c r="F357"/>
      <c r="G357"/>
      <c r="H357"/>
      <c r="I357"/>
      <c r="J357"/>
      <c r="K357"/>
    </row>
    <row r="358" spans="5:11" x14ac:dyDescent="0.25">
      <c r="E358"/>
      <c r="F358"/>
      <c r="G358"/>
      <c r="H358"/>
      <c r="I358"/>
      <c r="J358"/>
      <c r="K358"/>
    </row>
    <row r="359" spans="5:11" x14ac:dyDescent="0.25">
      <c r="E359"/>
      <c r="F359"/>
      <c r="G359"/>
      <c r="H359"/>
      <c r="I359"/>
      <c r="J359"/>
      <c r="K359"/>
    </row>
    <row r="360" spans="5:11" x14ac:dyDescent="0.25">
      <c r="E360"/>
      <c r="F360"/>
      <c r="G360"/>
      <c r="H360"/>
      <c r="I360"/>
      <c r="J360"/>
      <c r="K360"/>
    </row>
    <row r="361" spans="5:11" x14ac:dyDescent="0.25">
      <c r="E361"/>
      <c r="F361"/>
      <c r="G361"/>
      <c r="H361"/>
      <c r="I361"/>
      <c r="J361"/>
      <c r="K361"/>
    </row>
    <row r="362" spans="5:11" x14ac:dyDescent="0.25">
      <c r="E362"/>
      <c r="F362"/>
      <c r="G362"/>
      <c r="H362"/>
      <c r="I362"/>
      <c r="J362"/>
      <c r="K362"/>
    </row>
    <row r="363" spans="5:11" x14ac:dyDescent="0.25">
      <c r="E363"/>
      <c r="F363"/>
      <c r="G363"/>
      <c r="H363"/>
      <c r="I363"/>
      <c r="J363"/>
      <c r="K363"/>
    </row>
    <row r="364" spans="5:11" x14ac:dyDescent="0.25">
      <c r="E364"/>
      <c r="F364"/>
      <c r="G364"/>
      <c r="H364"/>
      <c r="I364"/>
      <c r="J364"/>
      <c r="K364"/>
    </row>
    <row r="365" spans="5:11" x14ac:dyDescent="0.25">
      <c r="E365"/>
      <c r="F365"/>
      <c r="G365"/>
      <c r="H365"/>
      <c r="I365"/>
      <c r="J365"/>
      <c r="K365"/>
    </row>
    <row r="366" spans="5:11" x14ac:dyDescent="0.25">
      <c r="E366"/>
      <c r="F366"/>
      <c r="G366"/>
      <c r="H366"/>
      <c r="I366"/>
      <c r="J366"/>
      <c r="K366"/>
    </row>
    <row r="367" spans="5:11" x14ac:dyDescent="0.25">
      <c r="E367"/>
      <c r="F367"/>
      <c r="G367"/>
      <c r="H367"/>
      <c r="I367"/>
      <c r="J367"/>
      <c r="K367"/>
    </row>
    <row r="368" spans="5:11" x14ac:dyDescent="0.25">
      <c r="E368"/>
      <c r="F368"/>
      <c r="G368"/>
      <c r="H368"/>
      <c r="I368"/>
      <c r="J368"/>
      <c r="K368"/>
    </row>
    <row r="369" spans="5:11" x14ac:dyDescent="0.25">
      <c r="E369"/>
      <c r="F369"/>
      <c r="G369"/>
      <c r="H369"/>
      <c r="I369"/>
      <c r="J369"/>
      <c r="K369"/>
    </row>
    <row r="370" spans="5:11" x14ac:dyDescent="0.25">
      <c r="E370"/>
      <c r="F370"/>
      <c r="G370"/>
      <c r="H370"/>
      <c r="I370"/>
      <c r="J370"/>
      <c r="K370"/>
    </row>
    <row r="372" spans="5:11" x14ac:dyDescent="0.25">
      <c r="E372"/>
      <c r="F372"/>
      <c r="G372"/>
      <c r="H372"/>
      <c r="I372"/>
      <c r="J372"/>
      <c r="K372"/>
    </row>
    <row r="373" spans="5:11" x14ac:dyDescent="0.25">
      <c r="E373"/>
      <c r="F373"/>
      <c r="G373"/>
      <c r="H373"/>
      <c r="I373"/>
      <c r="J373"/>
      <c r="K373"/>
    </row>
    <row r="374" spans="5:11" x14ac:dyDescent="0.25">
      <c r="E374"/>
      <c r="F374"/>
      <c r="G374"/>
      <c r="H374"/>
      <c r="I374"/>
      <c r="J374"/>
      <c r="K374"/>
    </row>
    <row r="375" spans="5:11" x14ac:dyDescent="0.25">
      <c r="E375"/>
      <c r="F375"/>
      <c r="G375"/>
      <c r="H375"/>
      <c r="I375"/>
      <c r="J375"/>
      <c r="K375"/>
    </row>
    <row r="376" spans="5:11" x14ac:dyDescent="0.25">
      <c r="E376"/>
      <c r="F376"/>
      <c r="G376"/>
      <c r="H376"/>
      <c r="I376"/>
      <c r="J376"/>
      <c r="K376"/>
    </row>
    <row r="377" spans="5:11" x14ac:dyDescent="0.25">
      <c r="E377"/>
      <c r="F377"/>
      <c r="G377"/>
      <c r="H377"/>
      <c r="I377"/>
      <c r="J377"/>
      <c r="K377"/>
    </row>
    <row r="378" spans="5:11" x14ac:dyDescent="0.25">
      <c r="E378"/>
      <c r="F378"/>
      <c r="G378"/>
      <c r="H378"/>
      <c r="I378"/>
      <c r="J378"/>
      <c r="K378"/>
    </row>
    <row r="379" spans="5:11" x14ac:dyDescent="0.25">
      <c r="E379"/>
      <c r="F379"/>
      <c r="G379"/>
      <c r="H379"/>
      <c r="I379"/>
      <c r="J379"/>
      <c r="K379"/>
    </row>
    <row r="380" spans="5:11" x14ac:dyDescent="0.25">
      <c r="E380"/>
      <c r="F380"/>
      <c r="G380"/>
      <c r="H380"/>
      <c r="I380"/>
      <c r="J380"/>
      <c r="K380"/>
    </row>
    <row r="381" spans="5:11" x14ac:dyDescent="0.25">
      <c r="E381"/>
      <c r="F381"/>
      <c r="G381"/>
      <c r="H381"/>
      <c r="I381"/>
      <c r="J381"/>
      <c r="K381"/>
    </row>
    <row r="382" spans="5:11" x14ac:dyDescent="0.25">
      <c r="E382"/>
      <c r="F382"/>
      <c r="G382"/>
      <c r="H382"/>
      <c r="I382"/>
      <c r="J382"/>
      <c r="K382"/>
    </row>
    <row r="383" spans="5:11" x14ac:dyDescent="0.25">
      <c r="E383"/>
      <c r="F383"/>
      <c r="G383"/>
      <c r="H383"/>
      <c r="I383"/>
      <c r="J383"/>
      <c r="K383"/>
    </row>
    <row r="384" spans="5:11" x14ac:dyDescent="0.25">
      <c r="E384"/>
      <c r="F384"/>
      <c r="G384"/>
      <c r="H384"/>
      <c r="I384"/>
      <c r="J384"/>
      <c r="K384"/>
    </row>
    <row r="385" spans="5:11" x14ac:dyDescent="0.25">
      <c r="E385"/>
      <c r="F385"/>
      <c r="G385"/>
      <c r="H385"/>
      <c r="I385"/>
      <c r="J385"/>
      <c r="K385"/>
    </row>
    <row r="386" spans="5:11" x14ac:dyDescent="0.25">
      <c r="E386"/>
      <c r="F386"/>
      <c r="G386"/>
      <c r="H386"/>
      <c r="I386"/>
      <c r="J386"/>
      <c r="K386"/>
    </row>
    <row r="387" spans="5:11" x14ac:dyDescent="0.25">
      <c r="E387"/>
      <c r="F387"/>
      <c r="G387"/>
      <c r="H387"/>
      <c r="I387"/>
      <c r="J387"/>
      <c r="K387"/>
    </row>
    <row r="388" spans="5:11" x14ac:dyDescent="0.25">
      <c r="E388"/>
      <c r="F388"/>
      <c r="G388"/>
      <c r="H388"/>
      <c r="I388"/>
      <c r="J388"/>
      <c r="K388"/>
    </row>
    <row r="389" spans="5:11" x14ac:dyDescent="0.25">
      <c r="E389"/>
      <c r="F389"/>
      <c r="G389"/>
      <c r="H389"/>
      <c r="I389"/>
      <c r="J389"/>
      <c r="K389"/>
    </row>
    <row r="390" spans="5:11" x14ac:dyDescent="0.25">
      <c r="E390"/>
      <c r="F390"/>
      <c r="G390"/>
      <c r="H390"/>
      <c r="I390"/>
      <c r="J390"/>
      <c r="K390"/>
    </row>
    <row r="391" spans="5:11" x14ac:dyDescent="0.25">
      <c r="E391"/>
      <c r="F391"/>
      <c r="G391"/>
      <c r="H391"/>
      <c r="I391"/>
      <c r="J391"/>
      <c r="K391"/>
    </row>
    <row r="392" spans="5:11" x14ac:dyDescent="0.25">
      <c r="E392"/>
      <c r="F392"/>
      <c r="G392"/>
      <c r="H392"/>
      <c r="I392"/>
      <c r="J392"/>
      <c r="K392"/>
    </row>
    <row r="393" spans="5:11" x14ac:dyDescent="0.25">
      <c r="E393"/>
      <c r="F393"/>
      <c r="G393"/>
      <c r="H393"/>
      <c r="I393"/>
      <c r="J393"/>
      <c r="K393"/>
    </row>
    <row r="394" spans="5:11" x14ac:dyDescent="0.25">
      <c r="E394"/>
      <c r="F394"/>
      <c r="G394"/>
      <c r="H394"/>
      <c r="I394"/>
      <c r="J394"/>
      <c r="K394"/>
    </row>
    <row r="395" spans="5:11" x14ac:dyDescent="0.25">
      <c r="E395"/>
      <c r="F395"/>
      <c r="G395"/>
      <c r="H395"/>
      <c r="I395"/>
      <c r="J395"/>
      <c r="K395"/>
    </row>
    <row r="396" spans="5:11" x14ac:dyDescent="0.25">
      <c r="E396"/>
      <c r="F396"/>
      <c r="G396"/>
      <c r="H396"/>
      <c r="I396"/>
      <c r="J396"/>
      <c r="K396"/>
    </row>
    <row r="397" spans="5:11" x14ac:dyDescent="0.25">
      <c r="E397"/>
      <c r="F397"/>
      <c r="G397"/>
      <c r="H397"/>
      <c r="I397"/>
      <c r="J397"/>
      <c r="K397"/>
    </row>
    <row r="398" spans="5:11" x14ac:dyDescent="0.25">
      <c r="E398"/>
      <c r="F398"/>
      <c r="G398"/>
      <c r="H398"/>
      <c r="I398"/>
      <c r="J398"/>
      <c r="K398"/>
    </row>
    <row r="399" spans="5:11" x14ac:dyDescent="0.25">
      <c r="E399"/>
      <c r="F399"/>
      <c r="G399"/>
      <c r="H399"/>
      <c r="I399"/>
      <c r="J399"/>
      <c r="K399"/>
    </row>
    <row r="400" spans="5:11" x14ac:dyDescent="0.25">
      <c r="E400"/>
      <c r="F400"/>
      <c r="G400"/>
      <c r="H400"/>
      <c r="I400"/>
      <c r="J400"/>
      <c r="K400"/>
    </row>
    <row r="401" spans="5:11" x14ac:dyDescent="0.25">
      <c r="E401"/>
      <c r="F401"/>
      <c r="G401"/>
      <c r="H401"/>
      <c r="I401"/>
      <c r="J401"/>
      <c r="K401"/>
    </row>
    <row r="402" spans="5:11" x14ac:dyDescent="0.25">
      <c r="E402"/>
      <c r="F402"/>
      <c r="G402"/>
      <c r="H402"/>
      <c r="I402"/>
      <c r="J402"/>
      <c r="K402"/>
    </row>
    <row r="403" spans="5:11" x14ac:dyDescent="0.25">
      <c r="E403"/>
      <c r="F403"/>
      <c r="G403"/>
      <c r="H403"/>
      <c r="I403"/>
      <c r="J403"/>
      <c r="K403"/>
    </row>
    <row r="404" spans="5:11" x14ac:dyDescent="0.25">
      <c r="E404"/>
      <c r="F404"/>
      <c r="G404"/>
      <c r="H404"/>
      <c r="I404"/>
      <c r="J404"/>
      <c r="K404"/>
    </row>
    <row r="405" spans="5:11" x14ac:dyDescent="0.25">
      <c r="E405"/>
      <c r="F405"/>
      <c r="G405"/>
      <c r="H405"/>
      <c r="I405"/>
      <c r="J405"/>
      <c r="K405"/>
    </row>
    <row r="406" spans="5:11" x14ac:dyDescent="0.25">
      <c r="E406"/>
      <c r="F406"/>
      <c r="G406"/>
      <c r="H406"/>
      <c r="I406"/>
      <c r="J406"/>
      <c r="K406"/>
    </row>
    <row r="407" spans="5:11" x14ac:dyDescent="0.25">
      <c r="E407"/>
      <c r="F407"/>
      <c r="G407"/>
      <c r="H407"/>
      <c r="I407"/>
      <c r="J407"/>
      <c r="K407"/>
    </row>
    <row r="408" spans="5:11" x14ac:dyDescent="0.25">
      <c r="E408"/>
      <c r="F408"/>
      <c r="G408"/>
      <c r="H408"/>
      <c r="I408"/>
      <c r="J408"/>
      <c r="K408"/>
    </row>
    <row r="409" spans="5:11" x14ac:dyDescent="0.25">
      <c r="E409"/>
      <c r="F409"/>
      <c r="G409"/>
      <c r="H409"/>
      <c r="I409"/>
      <c r="J409"/>
      <c r="K409"/>
    </row>
    <row r="410" spans="5:11" x14ac:dyDescent="0.25">
      <c r="E410"/>
      <c r="F410"/>
      <c r="G410"/>
      <c r="H410"/>
      <c r="I410"/>
      <c r="J410"/>
      <c r="K410"/>
    </row>
    <row r="411" spans="5:11" x14ac:dyDescent="0.25">
      <c r="E411"/>
      <c r="F411"/>
      <c r="G411"/>
      <c r="H411"/>
      <c r="I411"/>
      <c r="J411"/>
      <c r="K411"/>
    </row>
    <row r="412" spans="5:11" x14ac:dyDescent="0.25">
      <c r="E412"/>
      <c r="F412"/>
      <c r="G412"/>
      <c r="H412"/>
      <c r="I412"/>
      <c r="J412"/>
      <c r="K412"/>
    </row>
    <row r="413" spans="5:11" x14ac:dyDescent="0.25">
      <c r="E413"/>
      <c r="F413"/>
      <c r="G413"/>
      <c r="H413"/>
      <c r="I413"/>
      <c r="J413"/>
      <c r="K413"/>
    </row>
    <row r="414" spans="5:11" x14ac:dyDescent="0.25">
      <c r="E414"/>
      <c r="F414"/>
      <c r="G414"/>
      <c r="H414"/>
      <c r="I414"/>
      <c r="J414"/>
      <c r="K414"/>
    </row>
    <row r="415" spans="5:11" x14ac:dyDescent="0.25">
      <c r="E415"/>
      <c r="F415"/>
      <c r="G415"/>
      <c r="H415"/>
      <c r="I415"/>
      <c r="J415"/>
      <c r="K415"/>
    </row>
    <row r="416" spans="5:11" x14ac:dyDescent="0.25">
      <c r="E416"/>
      <c r="F416"/>
      <c r="G416"/>
      <c r="H416"/>
      <c r="I416"/>
      <c r="J416"/>
      <c r="K416"/>
    </row>
    <row r="417" spans="5:11" x14ac:dyDescent="0.25">
      <c r="E417"/>
      <c r="F417"/>
      <c r="G417"/>
      <c r="H417"/>
      <c r="I417"/>
      <c r="J417"/>
      <c r="K417"/>
    </row>
    <row r="418" spans="5:11" x14ac:dyDescent="0.25">
      <c r="E418"/>
      <c r="F418"/>
      <c r="G418"/>
      <c r="H418"/>
      <c r="I418"/>
      <c r="J418"/>
      <c r="K418"/>
    </row>
    <row r="419" spans="5:11" x14ac:dyDescent="0.25">
      <c r="E419"/>
      <c r="F419"/>
      <c r="G419"/>
      <c r="H419"/>
      <c r="I419"/>
      <c r="J419"/>
      <c r="K419"/>
    </row>
    <row r="420" spans="5:11" x14ac:dyDescent="0.25">
      <c r="E420"/>
      <c r="F420"/>
      <c r="G420"/>
      <c r="H420"/>
      <c r="I420"/>
      <c r="J420"/>
      <c r="K420"/>
    </row>
    <row r="421" spans="5:11" x14ac:dyDescent="0.25">
      <c r="E421"/>
      <c r="F421"/>
      <c r="G421"/>
      <c r="H421"/>
      <c r="I421"/>
      <c r="J421"/>
      <c r="K421"/>
    </row>
    <row r="422" spans="5:11" x14ac:dyDescent="0.25">
      <c r="E422"/>
      <c r="F422"/>
      <c r="G422"/>
      <c r="H422"/>
      <c r="I422"/>
      <c r="J422"/>
      <c r="K422"/>
    </row>
    <row r="423" spans="5:11" x14ac:dyDescent="0.25">
      <c r="E423"/>
      <c r="F423"/>
      <c r="G423"/>
      <c r="H423"/>
      <c r="I423"/>
      <c r="J423"/>
      <c r="K423"/>
    </row>
    <row r="424" spans="5:11" x14ac:dyDescent="0.25">
      <c r="E424"/>
      <c r="F424"/>
      <c r="G424"/>
      <c r="H424"/>
      <c r="I424"/>
      <c r="J424"/>
      <c r="K424"/>
    </row>
    <row r="425" spans="5:11" x14ac:dyDescent="0.25">
      <c r="E425"/>
      <c r="F425"/>
      <c r="G425"/>
      <c r="H425"/>
      <c r="I425"/>
      <c r="J425"/>
      <c r="K425"/>
    </row>
    <row r="426" spans="5:11" x14ac:dyDescent="0.25">
      <c r="E426"/>
      <c r="F426"/>
      <c r="G426"/>
      <c r="H426"/>
      <c r="I426"/>
      <c r="J426"/>
      <c r="K426"/>
    </row>
    <row r="427" spans="5:11" x14ac:dyDescent="0.25">
      <c r="E427"/>
      <c r="F427"/>
      <c r="G427"/>
      <c r="H427"/>
      <c r="I427"/>
      <c r="J427"/>
      <c r="K427"/>
    </row>
    <row r="428" spans="5:11" x14ac:dyDescent="0.25">
      <c r="E428"/>
      <c r="F428"/>
      <c r="G428"/>
      <c r="H428"/>
      <c r="I428"/>
      <c r="J428"/>
      <c r="K428"/>
    </row>
    <row r="429" spans="5:11" x14ac:dyDescent="0.25">
      <c r="E429"/>
      <c r="F429"/>
      <c r="G429"/>
      <c r="H429"/>
      <c r="I429"/>
      <c r="J429"/>
      <c r="K429"/>
    </row>
    <row r="430" spans="5:11" x14ac:dyDescent="0.25">
      <c r="E430"/>
      <c r="F430"/>
      <c r="G430"/>
      <c r="H430"/>
      <c r="I430"/>
      <c r="J430"/>
      <c r="K430"/>
    </row>
    <row r="431" spans="5:11" x14ac:dyDescent="0.25">
      <c r="E431"/>
      <c r="F431"/>
      <c r="G431"/>
      <c r="H431"/>
      <c r="I431"/>
      <c r="J431"/>
      <c r="K431"/>
    </row>
    <row r="432" spans="5:11" x14ac:dyDescent="0.25">
      <c r="E432"/>
      <c r="F432"/>
      <c r="G432"/>
      <c r="H432"/>
      <c r="I432"/>
      <c r="J432"/>
      <c r="K432"/>
    </row>
    <row r="433" spans="5:11" x14ac:dyDescent="0.25">
      <c r="E433"/>
      <c r="F433"/>
      <c r="G433"/>
      <c r="H433"/>
      <c r="I433"/>
      <c r="J433"/>
      <c r="K433"/>
    </row>
    <row r="434" spans="5:11" x14ac:dyDescent="0.25">
      <c r="E434"/>
      <c r="F434"/>
      <c r="G434"/>
      <c r="H434"/>
      <c r="I434"/>
      <c r="J434"/>
      <c r="K434"/>
    </row>
    <row r="435" spans="5:11" x14ac:dyDescent="0.25">
      <c r="E435"/>
      <c r="F435"/>
      <c r="G435"/>
      <c r="H435"/>
      <c r="I435"/>
      <c r="J435"/>
      <c r="K435"/>
    </row>
    <row r="436" spans="5:11" x14ac:dyDescent="0.25">
      <c r="E436"/>
      <c r="F436"/>
      <c r="G436"/>
      <c r="H436"/>
      <c r="I436"/>
      <c r="J436"/>
      <c r="K436"/>
    </row>
    <row r="437" spans="5:11" x14ac:dyDescent="0.25">
      <c r="E437"/>
      <c r="F437"/>
      <c r="G437"/>
      <c r="H437"/>
      <c r="I437"/>
      <c r="J437"/>
      <c r="K437"/>
    </row>
    <row r="438" spans="5:11" x14ac:dyDescent="0.25">
      <c r="E438"/>
      <c r="F438"/>
      <c r="G438"/>
      <c r="H438"/>
      <c r="I438"/>
      <c r="J438"/>
      <c r="K438"/>
    </row>
    <row r="439" spans="5:11" x14ac:dyDescent="0.25">
      <c r="E439"/>
      <c r="F439"/>
      <c r="G439"/>
      <c r="H439"/>
      <c r="I439"/>
      <c r="J439"/>
      <c r="K439"/>
    </row>
    <row r="440" spans="5:11" x14ac:dyDescent="0.25">
      <c r="E440"/>
      <c r="F440"/>
      <c r="G440"/>
      <c r="H440"/>
      <c r="I440"/>
      <c r="J440"/>
      <c r="K440"/>
    </row>
    <row r="441" spans="5:11" x14ac:dyDescent="0.25">
      <c r="E441"/>
      <c r="F441"/>
      <c r="G441"/>
      <c r="H441"/>
      <c r="I441"/>
      <c r="J441"/>
      <c r="K441"/>
    </row>
    <row r="442" spans="5:11" x14ac:dyDescent="0.25">
      <c r="E442"/>
      <c r="F442"/>
      <c r="G442"/>
      <c r="H442"/>
      <c r="I442"/>
      <c r="J442"/>
      <c r="K442"/>
    </row>
    <row r="443" spans="5:11" x14ac:dyDescent="0.25">
      <c r="E443"/>
      <c r="F443"/>
      <c r="G443"/>
      <c r="H443"/>
      <c r="I443"/>
      <c r="J443"/>
      <c r="K443"/>
    </row>
    <row r="444" spans="5:11" x14ac:dyDescent="0.25">
      <c r="E444"/>
      <c r="F444"/>
      <c r="G444"/>
      <c r="H444"/>
      <c r="I444"/>
      <c r="J444"/>
      <c r="K444"/>
    </row>
    <row r="445" spans="5:11" x14ac:dyDescent="0.25">
      <c r="E445"/>
      <c r="F445"/>
      <c r="G445"/>
      <c r="H445"/>
      <c r="I445"/>
      <c r="J445"/>
      <c r="K445"/>
    </row>
    <row r="446" spans="5:11" x14ac:dyDescent="0.25">
      <c r="E446"/>
      <c r="F446"/>
      <c r="G446"/>
      <c r="H446"/>
      <c r="I446"/>
      <c r="J446"/>
      <c r="K446"/>
    </row>
    <row r="447" spans="5:11" x14ac:dyDescent="0.25">
      <c r="E447"/>
      <c r="F447"/>
      <c r="G447"/>
      <c r="H447"/>
      <c r="I447"/>
      <c r="J447"/>
      <c r="K447"/>
    </row>
    <row r="448" spans="5:11" x14ac:dyDescent="0.25">
      <c r="E448"/>
      <c r="F448"/>
      <c r="G448"/>
      <c r="H448"/>
      <c r="I448"/>
      <c r="J448"/>
      <c r="K448"/>
    </row>
    <row r="449" spans="5:11" x14ac:dyDescent="0.25">
      <c r="E449"/>
      <c r="F449"/>
      <c r="G449"/>
      <c r="H449"/>
      <c r="I449"/>
      <c r="J449"/>
      <c r="K449"/>
    </row>
    <row r="450" spans="5:11" x14ac:dyDescent="0.25">
      <c r="E450"/>
      <c r="F450"/>
      <c r="G450"/>
      <c r="H450"/>
      <c r="I450"/>
      <c r="J450"/>
      <c r="K450"/>
    </row>
    <row r="451" spans="5:11" x14ac:dyDescent="0.25">
      <c r="E451"/>
      <c r="F451"/>
      <c r="G451"/>
      <c r="H451"/>
      <c r="I451"/>
      <c r="J451"/>
      <c r="K451"/>
    </row>
    <row r="452" spans="5:11" x14ac:dyDescent="0.25">
      <c r="E452"/>
      <c r="F452"/>
      <c r="G452"/>
      <c r="H452"/>
      <c r="I452"/>
      <c r="J452"/>
      <c r="K452"/>
    </row>
    <row r="453" spans="5:11" x14ac:dyDescent="0.25">
      <c r="E453"/>
      <c r="F453"/>
      <c r="G453"/>
      <c r="H453"/>
      <c r="I453"/>
      <c r="J453"/>
      <c r="K453"/>
    </row>
    <row r="454" spans="5:11" x14ac:dyDescent="0.25">
      <c r="E454"/>
      <c r="F454"/>
      <c r="G454"/>
      <c r="H454"/>
      <c r="I454"/>
      <c r="J454"/>
      <c r="K454"/>
    </row>
    <row r="455" spans="5:11" x14ac:dyDescent="0.25">
      <c r="E455"/>
      <c r="F455"/>
      <c r="G455"/>
      <c r="H455"/>
      <c r="I455"/>
      <c r="J455"/>
      <c r="K455"/>
    </row>
    <row r="456" spans="5:11" x14ac:dyDescent="0.25">
      <c r="E456"/>
      <c r="F456"/>
      <c r="G456"/>
      <c r="H456"/>
      <c r="I456"/>
      <c r="J456"/>
      <c r="K456"/>
    </row>
    <row r="457" spans="5:11" x14ac:dyDescent="0.25">
      <c r="E457"/>
      <c r="F457"/>
      <c r="G457"/>
      <c r="H457"/>
      <c r="I457"/>
      <c r="J457"/>
      <c r="K457"/>
    </row>
    <row r="458" spans="5:11" x14ac:dyDescent="0.25">
      <c r="E458"/>
      <c r="F458"/>
      <c r="G458"/>
      <c r="H458"/>
      <c r="I458"/>
      <c r="J458"/>
      <c r="K458"/>
    </row>
    <row r="459" spans="5:11" x14ac:dyDescent="0.25">
      <c r="E459"/>
      <c r="F459"/>
      <c r="G459"/>
      <c r="H459"/>
      <c r="I459"/>
      <c r="J459"/>
      <c r="K459"/>
    </row>
    <row r="460" spans="5:11" x14ac:dyDescent="0.25">
      <c r="E460"/>
      <c r="F460"/>
      <c r="G460"/>
      <c r="H460"/>
      <c r="I460"/>
      <c r="J460"/>
      <c r="K460"/>
    </row>
    <row r="461" spans="5:11" x14ac:dyDescent="0.25">
      <c r="E461"/>
      <c r="F461"/>
      <c r="G461"/>
      <c r="H461"/>
      <c r="I461"/>
      <c r="J461"/>
      <c r="K461"/>
    </row>
    <row r="462" spans="5:11" x14ac:dyDescent="0.25">
      <c r="E462"/>
      <c r="F462"/>
      <c r="G462"/>
      <c r="H462"/>
      <c r="I462"/>
      <c r="J462"/>
      <c r="K462"/>
    </row>
    <row r="463" spans="5:11" x14ac:dyDescent="0.25">
      <c r="E463"/>
      <c r="F463"/>
      <c r="G463"/>
      <c r="H463"/>
      <c r="I463"/>
      <c r="J463"/>
      <c r="K463"/>
    </row>
    <row r="464" spans="5:11" x14ac:dyDescent="0.25">
      <c r="E464"/>
      <c r="F464"/>
      <c r="G464"/>
      <c r="H464"/>
      <c r="I464"/>
      <c r="J464"/>
      <c r="K464"/>
    </row>
    <row r="465" spans="5:11" x14ac:dyDescent="0.25">
      <c r="E465"/>
      <c r="F465"/>
      <c r="G465"/>
      <c r="H465"/>
      <c r="I465"/>
      <c r="J465"/>
      <c r="K465"/>
    </row>
    <row r="466" spans="5:11" x14ac:dyDescent="0.25">
      <c r="E466"/>
      <c r="F466"/>
      <c r="G466"/>
      <c r="H466"/>
      <c r="I466"/>
      <c r="J466"/>
      <c r="K466"/>
    </row>
    <row r="467" spans="5:11" x14ac:dyDescent="0.25">
      <c r="E467"/>
      <c r="F467"/>
      <c r="G467"/>
      <c r="H467"/>
      <c r="I467"/>
      <c r="J467"/>
      <c r="K467"/>
    </row>
    <row r="468" spans="5:11" x14ac:dyDescent="0.25">
      <c r="E468"/>
      <c r="F468"/>
      <c r="G468"/>
      <c r="H468"/>
      <c r="I468"/>
      <c r="J468"/>
      <c r="K468"/>
    </row>
    <row r="469" spans="5:11" x14ac:dyDescent="0.25">
      <c r="E469"/>
      <c r="F469"/>
      <c r="G469"/>
      <c r="H469"/>
      <c r="I469"/>
      <c r="J469"/>
      <c r="K469"/>
    </row>
    <row r="470" spans="5:11" x14ac:dyDescent="0.25">
      <c r="E470"/>
      <c r="F470"/>
      <c r="G470"/>
      <c r="H470"/>
      <c r="I470"/>
      <c r="J470"/>
      <c r="K470"/>
    </row>
    <row r="471" spans="5:11" x14ac:dyDescent="0.25">
      <c r="E471"/>
      <c r="F471"/>
      <c r="G471"/>
      <c r="H471"/>
      <c r="I471"/>
      <c r="J471"/>
      <c r="K471"/>
    </row>
    <row r="472" spans="5:11" x14ac:dyDescent="0.25">
      <c r="E472"/>
      <c r="F472"/>
      <c r="G472"/>
      <c r="H472"/>
      <c r="I472"/>
      <c r="J472"/>
      <c r="K472"/>
    </row>
    <row r="473" spans="5:11" x14ac:dyDescent="0.25">
      <c r="E473"/>
      <c r="F473"/>
      <c r="G473"/>
      <c r="H473"/>
      <c r="I473"/>
      <c r="J473"/>
      <c r="K473"/>
    </row>
    <row r="474" spans="5:11" x14ac:dyDescent="0.25">
      <c r="E474"/>
      <c r="F474"/>
      <c r="G474"/>
      <c r="H474"/>
      <c r="I474"/>
      <c r="J474"/>
      <c r="K474"/>
    </row>
    <row r="475" spans="5:11" x14ac:dyDescent="0.25">
      <c r="E475"/>
      <c r="F475"/>
      <c r="G475"/>
      <c r="H475"/>
      <c r="I475"/>
      <c r="J475"/>
      <c r="K475"/>
    </row>
    <row r="476" spans="5:11" x14ac:dyDescent="0.25">
      <c r="E476"/>
      <c r="F476"/>
      <c r="G476"/>
      <c r="H476"/>
      <c r="I476"/>
      <c r="J476"/>
      <c r="K476"/>
    </row>
    <row r="477" spans="5:11" x14ac:dyDescent="0.25">
      <c r="E477"/>
      <c r="F477"/>
      <c r="G477"/>
      <c r="H477"/>
      <c r="I477"/>
      <c r="J477"/>
      <c r="K477"/>
    </row>
    <row r="478" spans="5:11" x14ac:dyDescent="0.25">
      <c r="E478"/>
      <c r="F478"/>
      <c r="G478"/>
      <c r="H478"/>
      <c r="I478"/>
      <c r="J478"/>
      <c r="K478"/>
    </row>
    <row r="479" spans="5:11" x14ac:dyDescent="0.25">
      <c r="E479"/>
      <c r="F479"/>
      <c r="G479"/>
      <c r="H479"/>
      <c r="I479"/>
      <c r="J479"/>
      <c r="K479"/>
    </row>
    <row r="480" spans="5:11" x14ac:dyDescent="0.25">
      <c r="E480"/>
      <c r="F480"/>
      <c r="G480"/>
      <c r="H480"/>
      <c r="I480"/>
      <c r="J480"/>
      <c r="K480"/>
    </row>
    <row r="481" spans="5:11" x14ac:dyDescent="0.25">
      <c r="E481"/>
      <c r="F481"/>
      <c r="G481"/>
      <c r="H481"/>
      <c r="I481"/>
      <c r="J481"/>
      <c r="K481"/>
    </row>
    <row r="482" spans="5:11" x14ac:dyDescent="0.25">
      <c r="E482"/>
      <c r="F482"/>
      <c r="G482"/>
      <c r="H482"/>
      <c r="I482"/>
      <c r="J482"/>
      <c r="K482"/>
    </row>
    <row r="483" spans="5:11" x14ac:dyDescent="0.25">
      <c r="E483"/>
      <c r="F483"/>
      <c r="G483"/>
      <c r="H483"/>
      <c r="I483"/>
      <c r="J483"/>
      <c r="K483"/>
    </row>
    <row r="484" spans="5:11" x14ac:dyDescent="0.25">
      <c r="E484"/>
      <c r="F484"/>
      <c r="G484"/>
      <c r="H484"/>
      <c r="I484"/>
      <c r="J484"/>
      <c r="K484"/>
    </row>
    <row r="485" spans="5:11" x14ac:dyDescent="0.25">
      <c r="E485"/>
      <c r="F485"/>
      <c r="G485"/>
      <c r="H485"/>
      <c r="I485"/>
      <c r="J485"/>
      <c r="K485"/>
    </row>
    <row r="486" spans="5:11" x14ac:dyDescent="0.25">
      <c r="E486"/>
      <c r="F486"/>
      <c r="G486"/>
      <c r="H486"/>
      <c r="I486"/>
      <c r="J486"/>
      <c r="K486"/>
    </row>
    <row r="487" spans="5:11" x14ac:dyDescent="0.25">
      <c r="E487"/>
      <c r="F487"/>
      <c r="G487"/>
      <c r="H487"/>
      <c r="I487"/>
      <c r="J487"/>
      <c r="K487"/>
    </row>
    <row r="488" spans="5:11" x14ac:dyDescent="0.25">
      <c r="E488"/>
      <c r="F488"/>
      <c r="G488"/>
      <c r="H488"/>
      <c r="I488"/>
      <c r="J488"/>
      <c r="K488"/>
    </row>
    <row r="489" spans="5:11" x14ac:dyDescent="0.25">
      <c r="E489"/>
      <c r="F489"/>
      <c r="G489"/>
      <c r="H489"/>
      <c r="I489"/>
      <c r="J489"/>
      <c r="K489"/>
    </row>
    <row r="490" spans="5:11" x14ac:dyDescent="0.25">
      <c r="E490"/>
      <c r="F490"/>
      <c r="G490"/>
      <c r="H490"/>
      <c r="I490"/>
      <c r="J490"/>
      <c r="K490"/>
    </row>
    <row r="491" spans="5:11" x14ac:dyDescent="0.25">
      <c r="E491"/>
      <c r="F491"/>
      <c r="G491"/>
      <c r="H491"/>
      <c r="I491"/>
      <c r="J491"/>
      <c r="K491"/>
    </row>
    <row r="492" spans="5:11" x14ac:dyDescent="0.25">
      <c r="E492"/>
      <c r="F492"/>
      <c r="G492"/>
      <c r="H492"/>
      <c r="I492"/>
      <c r="J492"/>
      <c r="K492"/>
    </row>
    <row r="493" spans="5:11" x14ac:dyDescent="0.25">
      <c r="E493"/>
      <c r="F493"/>
      <c r="G493"/>
      <c r="H493"/>
      <c r="I493"/>
      <c r="J493"/>
      <c r="K493"/>
    </row>
    <row r="494" spans="5:11" x14ac:dyDescent="0.25">
      <c r="E494"/>
      <c r="F494"/>
      <c r="G494"/>
      <c r="H494"/>
      <c r="I494"/>
      <c r="J494"/>
      <c r="K494"/>
    </row>
    <row r="495" spans="5:11" x14ac:dyDescent="0.25">
      <c r="E495"/>
      <c r="F495"/>
      <c r="G495"/>
      <c r="H495"/>
      <c r="I495"/>
      <c r="J495"/>
      <c r="K495"/>
    </row>
    <row r="496" spans="5:11" x14ac:dyDescent="0.25">
      <c r="E496"/>
      <c r="F496"/>
      <c r="G496"/>
      <c r="H496"/>
      <c r="I496"/>
      <c r="J496"/>
      <c r="K496"/>
    </row>
    <row r="497" spans="5:11" x14ac:dyDescent="0.25">
      <c r="E497"/>
      <c r="F497"/>
      <c r="G497"/>
      <c r="H497"/>
      <c r="I497"/>
      <c r="J497"/>
      <c r="K497"/>
    </row>
    <row r="498" spans="5:11" x14ac:dyDescent="0.25">
      <c r="E498"/>
      <c r="F498"/>
      <c r="G498"/>
      <c r="H498"/>
      <c r="I498"/>
      <c r="J498"/>
      <c r="K498"/>
    </row>
    <row r="499" spans="5:11" x14ac:dyDescent="0.25">
      <c r="E499"/>
      <c r="F499"/>
      <c r="G499"/>
      <c r="H499"/>
      <c r="I499"/>
      <c r="J499"/>
      <c r="K499"/>
    </row>
    <row r="500" spans="5:11" x14ac:dyDescent="0.25">
      <c r="E500"/>
      <c r="F500"/>
      <c r="G500"/>
      <c r="H500"/>
      <c r="I500"/>
      <c r="J500"/>
      <c r="K500"/>
    </row>
    <row r="501" spans="5:11" x14ac:dyDescent="0.25">
      <c r="E501"/>
      <c r="F501"/>
      <c r="G501"/>
      <c r="H501"/>
      <c r="I501"/>
      <c r="J501"/>
      <c r="K501"/>
    </row>
    <row r="502" spans="5:11" x14ac:dyDescent="0.25">
      <c r="E502"/>
      <c r="F502"/>
      <c r="G502"/>
      <c r="H502"/>
      <c r="I502"/>
      <c r="J502"/>
      <c r="K502"/>
    </row>
    <row r="503" spans="5:11" x14ac:dyDescent="0.25">
      <c r="E503"/>
      <c r="F503"/>
      <c r="G503"/>
      <c r="H503"/>
      <c r="I503"/>
      <c r="J503"/>
      <c r="K503"/>
    </row>
    <row r="504" spans="5:11" x14ac:dyDescent="0.25">
      <c r="E504"/>
      <c r="F504"/>
      <c r="G504"/>
      <c r="H504"/>
      <c r="I504"/>
      <c r="J504"/>
      <c r="K504"/>
    </row>
    <row r="505" spans="5:11" x14ac:dyDescent="0.25">
      <c r="E505"/>
      <c r="F505"/>
      <c r="G505"/>
      <c r="H505"/>
      <c r="I505"/>
      <c r="J505"/>
      <c r="K505"/>
    </row>
    <row r="506" spans="5:11" x14ac:dyDescent="0.25">
      <c r="E506"/>
      <c r="F506"/>
      <c r="G506"/>
      <c r="H506"/>
      <c r="I506"/>
      <c r="J506"/>
      <c r="K506"/>
    </row>
    <row r="507" spans="5:11" x14ac:dyDescent="0.25">
      <c r="E507"/>
      <c r="F507"/>
      <c r="G507"/>
      <c r="H507"/>
      <c r="I507"/>
      <c r="J507"/>
      <c r="K507"/>
    </row>
    <row r="508" spans="5:11" x14ac:dyDescent="0.25">
      <c r="E508"/>
      <c r="F508"/>
      <c r="G508"/>
      <c r="H508"/>
      <c r="I508"/>
      <c r="J508"/>
      <c r="K508"/>
    </row>
    <row r="509" spans="5:11" x14ac:dyDescent="0.25">
      <c r="E509"/>
      <c r="F509"/>
      <c r="G509"/>
      <c r="H509"/>
      <c r="I509"/>
      <c r="J509"/>
      <c r="K509"/>
    </row>
    <row r="510" spans="5:11" x14ac:dyDescent="0.25">
      <c r="E510"/>
      <c r="F510"/>
      <c r="G510"/>
      <c r="H510"/>
      <c r="I510"/>
      <c r="J510"/>
      <c r="K510"/>
    </row>
    <row r="511" spans="5:11" x14ac:dyDescent="0.25">
      <c r="E511"/>
      <c r="F511"/>
      <c r="G511"/>
      <c r="H511"/>
      <c r="I511"/>
      <c r="J511"/>
      <c r="K511"/>
    </row>
    <row r="512" spans="5:11" x14ac:dyDescent="0.25">
      <c r="E512"/>
      <c r="F512"/>
      <c r="G512"/>
      <c r="H512"/>
      <c r="I512"/>
      <c r="J512"/>
      <c r="K512"/>
    </row>
    <row r="513" spans="5:11" x14ac:dyDescent="0.25">
      <c r="E513"/>
      <c r="F513"/>
      <c r="G513"/>
      <c r="H513"/>
      <c r="I513"/>
      <c r="J513"/>
      <c r="K513"/>
    </row>
    <row r="514" spans="5:11" x14ac:dyDescent="0.25">
      <c r="E514"/>
      <c r="F514"/>
      <c r="G514"/>
      <c r="H514"/>
      <c r="I514"/>
      <c r="J514"/>
      <c r="K514"/>
    </row>
    <row r="515" spans="5:11" x14ac:dyDescent="0.25">
      <c r="E515"/>
      <c r="F515"/>
      <c r="G515"/>
      <c r="H515"/>
      <c r="I515"/>
      <c r="J515"/>
      <c r="K515"/>
    </row>
    <row r="516" spans="5:11" x14ac:dyDescent="0.25">
      <c r="E516"/>
      <c r="F516"/>
      <c r="G516"/>
      <c r="H516"/>
      <c r="I516"/>
      <c r="J516"/>
      <c r="K516"/>
    </row>
    <row r="517" spans="5:11" x14ac:dyDescent="0.25">
      <c r="E517"/>
      <c r="F517"/>
      <c r="G517"/>
      <c r="H517"/>
      <c r="I517"/>
      <c r="J517"/>
      <c r="K517"/>
    </row>
    <row r="518" spans="5:11" x14ac:dyDescent="0.25">
      <c r="E518"/>
      <c r="F518"/>
      <c r="G518"/>
      <c r="H518"/>
      <c r="I518"/>
      <c r="J518"/>
      <c r="K518"/>
    </row>
    <row r="519" spans="5:11" x14ac:dyDescent="0.25">
      <c r="E519"/>
      <c r="F519"/>
      <c r="G519"/>
      <c r="H519"/>
      <c r="I519"/>
      <c r="J519"/>
      <c r="K519"/>
    </row>
    <row r="520" spans="5:11" x14ac:dyDescent="0.25">
      <c r="E520"/>
      <c r="F520"/>
      <c r="G520"/>
      <c r="H520"/>
      <c r="I520"/>
      <c r="J520"/>
      <c r="K520"/>
    </row>
    <row r="521" spans="5:11" x14ac:dyDescent="0.25">
      <c r="E521"/>
      <c r="F521"/>
      <c r="G521"/>
      <c r="H521"/>
      <c r="I521"/>
      <c r="J521"/>
      <c r="K521"/>
    </row>
    <row r="522" spans="5:11" x14ac:dyDescent="0.25">
      <c r="E522"/>
      <c r="F522"/>
      <c r="G522"/>
      <c r="H522"/>
      <c r="I522"/>
      <c r="J522"/>
      <c r="K522"/>
    </row>
    <row r="523" spans="5:11" x14ac:dyDescent="0.25">
      <c r="E523"/>
      <c r="F523"/>
      <c r="G523"/>
      <c r="H523"/>
      <c r="I523"/>
      <c r="J523"/>
      <c r="K523"/>
    </row>
    <row r="524" spans="5:11" x14ac:dyDescent="0.25">
      <c r="E524"/>
      <c r="F524"/>
      <c r="G524"/>
      <c r="H524"/>
      <c r="I524"/>
      <c r="J524"/>
      <c r="K524"/>
    </row>
    <row r="525" spans="5:11" x14ac:dyDescent="0.25">
      <c r="E525"/>
      <c r="F525"/>
      <c r="G525"/>
      <c r="H525"/>
      <c r="I525"/>
      <c r="J525"/>
      <c r="K525"/>
    </row>
    <row r="526" spans="5:11" x14ac:dyDescent="0.25">
      <c r="E526"/>
      <c r="F526"/>
      <c r="G526"/>
      <c r="H526"/>
      <c r="I526"/>
      <c r="J526"/>
      <c r="K526"/>
    </row>
    <row r="527" spans="5:11" x14ac:dyDescent="0.25">
      <c r="E527"/>
      <c r="F527"/>
      <c r="G527"/>
      <c r="H527"/>
      <c r="I527"/>
      <c r="J527"/>
      <c r="K527"/>
    </row>
    <row r="528" spans="5:11" x14ac:dyDescent="0.25">
      <c r="E528"/>
      <c r="F528"/>
      <c r="G528"/>
      <c r="H528"/>
      <c r="I528"/>
      <c r="J528"/>
      <c r="K528"/>
    </row>
    <row r="529" spans="5:11" x14ac:dyDescent="0.25">
      <c r="E529"/>
      <c r="F529"/>
      <c r="G529"/>
      <c r="H529"/>
      <c r="I529"/>
      <c r="J529"/>
      <c r="K529"/>
    </row>
    <row r="530" spans="5:11" x14ac:dyDescent="0.25">
      <c r="E530"/>
      <c r="F530"/>
      <c r="G530"/>
      <c r="H530"/>
      <c r="I530"/>
      <c r="J530"/>
      <c r="K530"/>
    </row>
    <row r="531" spans="5:11" x14ac:dyDescent="0.25">
      <c r="E531"/>
      <c r="F531"/>
      <c r="G531"/>
      <c r="H531"/>
      <c r="I531"/>
      <c r="J531"/>
      <c r="K531"/>
    </row>
    <row r="532" spans="5:11" x14ac:dyDescent="0.25">
      <c r="E532"/>
      <c r="F532"/>
      <c r="G532"/>
      <c r="H532"/>
      <c r="I532"/>
      <c r="J532"/>
      <c r="K532"/>
    </row>
    <row r="533" spans="5:11" x14ac:dyDescent="0.25">
      <c r="E533"/>
      <c r="F533"/>
      <c r="G533"/>
      <c r="H533"/>
      <c r="I533"/>
      <c r="J533"/>
      <c r="K533"/>
    </row>
    <row r="534" spans="5:11" x14ac:dyDescent="0.25">
      <c r="E534"/>
      <c r="F534"/>
      <c r="G534"/>
      <c r="H534"/>
      <c r="I534"/>
      <c r="J534"/>
      <c r="K534"/>
    </row>
    <row r="535" spans="5:11" x14ac:dyDescent="0.25">
      <c r="E535"/>
      <c r="F535"/>
      <c r="G535"/>
      <c r="H535"/>
      <c r="I535"/>
      <c r="J535"/>
      <c r="K535"/>
    </row>
    <row r="536" spans="5:11" x14ac:dyDescent="0.25">
      <c r="E536"/>
      <c r="F536"/>
      <c r="G536"/>
      <c r="H536"/>
      <c r="I536"/>
      <c r="J536"/>
      <c r="K536"/>
    </row>
    <row r="537" spans="5:11" x14ac:dyDescent="0.25">
      <c r="E537"/>
      <c r="F537"/>
      <c r="G537"/>
      <c r="H537"/>
      <c r="I537"/>
      <c r="J537"/>
      <c r="K537"/>
    </row>
    <row r="538" spans="5:11" x14ac:dyDescent="0.25">
      <c r="E538"/>
      <c r="F538"/>
      <c r="G538"/>
      <c r="H538"/>
      <c r="I538"/>
      <c r="J538"/>
      <c r="K538"/>
    </row>
    <row r="539" spans="5:11" x14ac:dyDescent="0.25">
      <c r="E539"/>
      <c r="F539"/>
      <c r="G539"/>
      <c r="H539"/>
      <c r="I539"/>
      <c r="J539"/>
      <c r="K539"/>
    </row>
    <row r="540" spans="5:11" x14ac:dyDescent="0.25">
      <c r="E540"/>
      <c r="F540"/>
      <c r="G540"/>
      <c r="H540"/>
      <c r="I540"/>
      <c r="J540"/>
      <c r="K540"/>
    </row>
    <row r="541" spans="5:11" x14ac:dyDescent="0.25">
      <c r="E541"/>
      <c r="F541"/>
      <c r="G541"/>
      <c r="H541"/>
      <c r="I541"/>
      <c r="J541"/>
      <c r="K541"/>
    </row>
    <row r="542" spans="5:11" x14ac:dyDescent="0.25">
      <c r="E542"/>
      <c r="F542"/>
      <c r="G542"/>
      <c r="H542"/>
      <c r="I542"/>
      <c r="J542"/>
      <c r="K542"/>
    </row>
    <row r="543" spans="5:11" x14ac:dyDescent="0.25">
      <c r="E543"/>
      <c r="F543"/>
      <c r="G543"/>
      <c r="H543"/>
      <c r="I543"/>
      <c r="J543"/>
      <c r="K543"/>
    </row>
    <row r="544" spans="5:11" x14ac:dyDescent="0.25">
      <c r="E544"/>
      <c r="F544"/>
      <c r="G544"/>
      <c r="H544"/>
      <c r="I544"/>
      <c r="J544"/>
      <c r="K544"/>
    </row>
    <row r="545" spans="5:11" x14ac:dyDescent="0.25">
      <c r="E545"/>
      <c r="F545"/>
      <c r="G545"/>
      <c r="H545"/>
      <c r="I545"/>
      <c r="J545"/>
      <c r="K545"/>
    </row>
    <row r="546" spans="5:11" x14ac:dyDescent="0.25">
      <c r="E546"/>
      <c r="F546"/>
      <c r="G546"/>
      <c r="H546"/>
      <c r="I546"/>
      <c r="J546"/>
      <c r="K546"/>
    </row>
    <row r="547" spans="5:11" x14ac:dyDescent="0.25">
      <c r="E547"/>
      <c r="F547"/>
      <c r="G547"/>
      <c r="H547"/>
      <c r="I547"/>
      <c r="J547"/>
      <c r="K547"/>
    </row>
    <row r="548" spans="5:11" x14ac:dyDescent="0.25">
      <c r="E548"/>
      <c r="F548"/>
      <c r="G548"/>
      <c r="H548"/>
      <c r="I548"/>
      <c r="J548"/>
      <c r="K548"/>
    </row>
    <row r="549" spans="5:11" x14ac:dyDescent="0.25">
      <c r="E549"/>
      <c r="F549"/>
      <c r="G549"/>
      <c r="H549"/>
      <c r="I549"/>
      <c r="J549"/>
      <c r="K549"/>
    </row>
    <row r="550" spans="5:11" x14ac:dyDescent="0.25">
      <c r="E550"/>
      <c r="F550"/>
      <c r="G550"/>
      <c r="H550"/>
      <c r="I550"/>
      <c r="J550"/>
      <c r="K550"/>
    </row>
    <row r="551" spans="5:11" x14ac:dyDescent="0.25">
      <c r="E551"/>
      <c r="F551"/>
      <c r="G551"/>
      <c r="H551"/>
      <c r="I551"/>
      <c r="J551"/>
      <c r="K551"/>
    </row>
    <row r="552" spans="5:11" x14ac:dyDescent="0.25">
      <c r="E552"/>
      <c r="F552"/>
      <c r="G552"/>
      <c r="H552"/>
      <c r="I552"/>
      <c r="J552"/>
      <c r="K552"/>
    </row>
    <row r="553" spans="5:11" x14ac:dyDescent="0.25">
      <c r="E553"/>
      <c r="F553"/>
      <c r="G553"/>
      <c r="H553"/>
      <c r="I553"/>
      <c r="J553"/>
      <c r="K553"/>
    </row>
    <row r="554" spans="5:11" x14ac:dyDescent="0.25">
      <c r="E554"/>
      <c r="F554"/>
      <c r="G554"/>
      <c r="H554"/>
      <c r="I554"/>
      <c r="J554"/>
      <c r="K554"/>
    </row>
    <row r="555" spans="5:11" x14ac:dyDescent="0.25">
      <c r="E555"/>
      <c r="F555"/>
      <c r="G555"/>
      <c r="H555"/>
      <c r="I555"/>
      <c r="J555"/>
      <c r="K555"/>
    </row>
    <row r="556" spans="5:11" x14ac:dyDescent="0.25">
      <c r="E556"/>
      <c r="F556"/>
      <c r="G556"/>
      <c r="H556"/>
      <c r="I556"/>
      <c r="J556"/>
      <c r="K556"/>
    </row>
  </sheetData>
  <autoFilter ref="A1:M92" xr:uid="{38E9E377-2901-4C4E-8FEE-2C819DF08C31}">
    <filterColumn colId="0">
      <filters>
        <filter val="India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87288-8655-4578-9601-2D1EA9685776}">
  <dimension ref="A1:AN28"/>
  <sheetViews>
    <sheetView topLeftCell="A16" zoomScale="90" zoomScaleNormal="90" workbookViewId="0">
      <selection activeCell="L24" sqref="L24"/>
    </sheetView>
  </sheetViews>
  <sheetFormatPr defaultRowHeight="15" x14ac:dyDescent="0.25"/>
  <cols>
    <col min="1" max="1" width="19.85546875" customWidth="1"/>
    <col min="3" max="3" width="13.5703125" customWidth="1"/>
    <col min="4" max="4" width="10.85546875" customWidth="1"/>
    <col min="5" max="5" width="10.42578125" customWidth="1"/>
    <col min="7" max="7" width="12" bestFit="1" customWidth="1"/>
    <col min="8" max="8" width="13" bestFit="1" customWidth="1"/>
    <col min="11" max="11" width="10" bestFit="1" customWidth="1"/>
    <col min="12" max="12" width="13" bestFit="1" customWidth="1"/>
    <col min="13" max="13" width="10.7109375" customWidth="1"/>
    <col min="14" max="15" width="10.28515625" customWidth="1"/>
    <col min="16" max="16" width="9.7109375" customWidth="1"/>
    <col min="17" max="17" width="9.85546875" customWidth="1"/>
    <col min="18" max="18" width="10" customWidth="1"/>
    <col min="19" max="19" width="11.140625" customWidth="1"/>
    <col min="20" max="20" width="11" customWidth="1"/>
    <col min="21" max="23" width="12" bestFit="1" customWidth="1"/>
    <col min="26" max="27" width="12" bestFit="1" customWidth="1"/>
    <col min="28" max="28" width="13" bestFit="1" customWidth="1"/>
    <col min="31" max="32" width="12" bestFit="1" customWidth="1"/>
    <col min="33" max="33" width="13" bestFit="1" customWidth="1"/>
    <col min="36" max="38" width="12" bestFit="1" customWidth="1"/>
  </cols>
  <sheetData>
    <row r="1" spans="1:20" ht="26.25" x14ac:dyDescent="0.25">
      <c r="B1" s="25">
        <v>2012</v>
      </c>
      <c r="C1" s="25">
        <v>2017</v>
      </c>
      <c r="D1" s="25">
        <v>2022</v>
      </c>
      <c r="E1" s="25">
        <v>2027</v>
      </c>
      <c r="F1" s="25">
        <v>2032</v>
      </c>
      <c r="G1" s="25">
        <v>2037</v>
      </c>
      <c r="H1" s="25">
        <v>2042</v>
      </c>
      <c r="I1" s="25">
        <v>2047</v>
      </c>
      <c r="M1" s="22" t="s">
        <v>48</v>
      </c>
      <c r="N1" s="23" t="s">
        <v>58</v>
      </c>
      <c r="O1" s="22" t="s">
        <v>51</v>
      </c>
      <c r="P1" s="23" t="s">
        <v>59</v>
      </c>
      <c r="Q1" s="22" t="s">
        <v>52</v>
      </c>
      <c r="R1" s="23" t="s">
        <v>60</v>
      </c>
      <c r="S1" s="22" t="s">
        <v>55</v>
      </c>
      <c r="T1" s="23" t="s">
        <v>61</v>
      </c>
    </row>
    <row r="2" spans="1:20" x14ac:dyDescent="0.25">
      <c r="A2" s="26" t="s">
        <v>34</v>
      </c>
      <c r="B2" s="26">
        <v>0</v>
      </c>
      <c r="C2" s="26">
        <v>0</v>
      </c>
      <c r="D2" s="26">
        <v>1</v>
      </c>
      <c r="E2" s="26">
        <v>5</v>
      </c>
      <c r="F2" s="26">
        <v>15</v>
      </c>
      <c r="G2" s="26">
        <v>20</v>
      </c>
      <c r="H2" s="26">
        <v>30</v>
      </c>
      <c r="I2" s="26">
        <v>35</v>
      </c>
      <c r="J2" t="s">
        <v>33</v>
      </c>
      <c r="L2" s="19">
        <v>2012</v>
      </c>
      <c r="M2" s="22">
        <v>0</v>
      </c>
      <c r="N2" s="22">
        <f t="shared" ref="N2:N9" si="0">M2*$B$17</f>
        <v>0</v>
      </c>
      <c r="O2" s="22">
        <v>0</v>
      </c>
      <c r="P2" s="22">
        <f>O2*$B$17</f>
        <v>0</v>
      </c>
      <c r="Q2" s="22">
        <v>0</v>
      </c>
      <c r="R2" s="22">
        <f>Q2*$B$17</f>
        <v>0</v>
      </c>
      <c r="S2">
        <v>0</v>
      </c>
      <c r="T2">
        <f>S2*$B$17</f>
        <v>0</v>
      </c>
    </row>
    <row r="3" spans="1:20" x14ac:dyDescent="0.25">
      <c r="A3" s="26"/>
      <c r="B3" s="26">
        <f>B2*1000</f>
        <v>0</v>
      </c>
      <c r="C3" s="26">
        <f t="shared" ref="C3:I3" si="1">C2*1000</f>
        <v>0</v>
      </c>
      <c r="D3" s="26">
        <f t="shared" si="1"/>
        <v>1000</v>
      </c>
      <c r="E3" s="26">
        <f t="shared" si="1"/>
        <v>5000</v>
      </c>
      <c r="F3" s="26">
        <f t="shared" si="1"/>
        <v>15000</v>
      </c>
      <c r="G3" s="26">
        <f t="shared" si="1"/>
        <v>20000</v>
      </c>
      <c r="H3" s="26">
        <f t="shared" si="1"/>
        <v>30000</v>
      </c>
      <c r="I3" s="26">
        <f t="shared" si="1"/>
        <v>35000</v>
      </c>
      <c r="J3" t="s">
        <v>36</v>
      </c>
      <c r="L3" s="19">
        <v>2017</v>
      </c>
      <c r="M3" s="22">
        <v>0</v>
      </c>
      <c r="N3" s="22">
        <f t="shared" si="0"/>
        <v>0</v>
      </c>
      <c r="O3" s="22">
        <v>0</v>
      </c>
      <c r="P3" s="22">
        <f t="shared" ref="P3:P9" si="2">O3*$B$17</f>
        <v>0</v>
      </c>
      <c r="Q3" s="22">
        <v>3000</v>
      </c>
      <c r="R3" s="22">
        <f t="shared" ref="R3:R9" si="3">Q3*$B$17</f>
        <v>23690563.339058191</v>
      </c>
      <c r="S3">
        <v>5000</v>
      </c>
      <c r="T3">
        <f t="shared" ref="T3:T9" si="4">S3*$B$17</f>
        <v>39484272.231763646</v>
      </c>
    </row>
    <row r="4" spans="1:20" x14ac:dyDescent="0.25">
      <c r="A4" s="26" t="s">
        <v>49</v>
      </c>
      <c r="B4" s="26">
        <v>0</v>
      </c>
      <c r="C4" s="26">
        <v>0</v>
      </c>
      <c r="D4" s="26">
        <v>0</v>
      </c>
      <c r="E4" s="26">
        <v>1</v>
      </c>
      <c r="F4" s="26">
        <v>2</v>
      </c>
      <c r="G4" s="26">
        <v>5</v>
      </c>
      <c r="H4" s="26">
        <v>7</v>
      </c>
      <c r="I4" s="26">
        <v>8</v>
      </c>
      <c r="L4" s="19">
        <v>2022</v>
      </c>
      <c r="M4" s="22">
        <v>1000</v>
      </c>
      <c r="N4" s="22">
        <f t="shared" si="0"/>
        <v>7896854.4463527296</v>
      </c>
      <c r="O4" s="22">
        <v>0</v>
      </c>
      <c r="P4" s="22">
        <f t="shared" si="2"/>
        <v>0</v>
      </c>
      <c r="Q4" s="22">
        <v>15000</v>
      </c>
      <c r="R4" s="22">
        <f t="shared" si="3"/>
        <v>118452816.69529094</v>
      </c>
      <c r="S4">
        <v>30000</v>
      </c>
      <c r="T4">
        <f t="shared" si="4"/>
        <v>236905633.39058188</v>
      </c>
    </row>
    <row r="5" spans="1:20" x14ac:dyDescent="0.25">
      <c r="A5" s="26"/>
      <c r="B5" s="26">
        <f>B4*1000</f>
        <v>0</v>
      </c>
      <c r="C5" s="26">
        <f t="shared" ref="C5:I5" si="5">C4*1000</f>
        <v>0</v>
      </c>
      <c r="D5" s="26">
        <f t="shared" si="5"/>
        <v>0</v>
      </c>
      <c r="E5" s="26">
        <f t="shared" si="5"/>
        <v>1000</v>
      </c>
      <c r="F5" s="26">
        <f t="shared" si="5"/>
        <v>2000</v>
      </c>
      <c r="G5" s="26">
        <f t="shared" si="5"/>
        <v>5000</v>
      </c>
      <c r="H5" s="26">
        <f t="shared" si="5"/>
        <v>7000</v>
      </c>
      <c r="I5" s="26">
        <f t="shared" si="5"/>
        <v>8000</v>
      </c>
      <c r="J5" t="s">
        <v>36</v>
      </c>
      <c r="L5" s="19">
        <v>2027</v>
      </c>
      <c r="M5" s="22">
        <v>5000</v>
      </c>
      <c r="N5" s="22">
        <f t="shared" si="0"/>
        <v>39484272.231763646</v>
      </c>
      <c r="O5" s="22">
        <v>1000</v>
      </c>
      <c r="P5" s="22">
        <f t="shared" si="2"/>
        <v>7896854.4463527296</v>
      </c>
      <c r="Q5" s="22">
        <v>30000</v>
      </c>
      <c r="R5" s="22">
        <f t="shared" si="3"/>
        <v>236905633.39058188</v>
      </c>
      <c r="S5">
        <v>45000</v>
      </c>
      <c r="T5">
        <f t="shared" si="4"/>
        <v>355358450.08587283</v>
      </c>
    </row>
    <row r="6" spans="1:20" x14ac:dyDescent="0.25">
      <c r="A6" s="26" t="s">
        <v>50</v>
      </c>
      <c r="B6" s="26">
        <v>0</v>
      </c>
      <c r="C6" s="26">
        <v>3</v>
      </c>
      <c r="D6" s="26">
        <v>15</v>
      </c>
      <c r="E6" s="26">
        <v>30</v>
      </c>
      <c r="F6" s="26">
        <v>40</v>
      </c>
      <c r="G6" s="26">
        <v>55</v>
      </c>
      <c r="H6" s="26">
        <v>70</v>
      </c>
      <c r="I6" s="26">
        <v>80</v>
      </c>
      <c r="L6" s="19">
        <v>2032</v>
      </c>
      <c r="M6" s="22">
        <v>15000</v>
      </c>
      <c r="N6" s="22">
        <f t="shared" si="0"/>
        <v>118452816.69529094</v>
      </c>
      <c r="O6" s="22">
        <v>2000</v>
      </c>
      <c r="P6" s="22">
        <f t="shared" si="2"/>
        <v>15793708.892705459</v>
      </c>
      <c r="Q6" s="22">
        <v>40000</v>
      </c>
      <c r="R6" s="22">
        <f t="shared" si="3"/>
        <v>315874177.85410917</v>
      </c>
      <c r="S6">
        <v>60000</v>
      </c>
      <c r="T6">
        <f t="shared" si="4"/>
        <v>473811266.78116375</v>
      </c>
    </row>
    <row r="7" spans="1:20" x14ac:dyDescent="0.25">
      <c r="A7" s="26"/>
      <c r="B7" s="26">
        <f>B6*1000</f>
        <v>0</v>
      </c>
      <c r="C7" s="26">
        <f t="shared" ref="C7:I7" si="6">C6*1000</f>
        <v>3000</v>
      </c>
      <c r="D7" s="26">
        <f t="shared" si="6"/>
        <v>15000</v>
      </c>
      <c r="E7" s="26">
        <f t="shared" si="6"/>
        <v>30000</v>
      </c>
      <c r="F7" s="26">
        <f t="shared" si="6"/>
        <v>40000</v>
      </c>
      <c r="G7" s="26">
        <f t="shared" si="6"/>
        <v>55000</v>
      </c>
      <c r="H7" s="26">
        <f t="shared" si="6"/>
        <v>70000</v>
      </c>
      <c r="I7" s="26">
        <f t="shared" si="6"/>
        <v>80000</v>
      </c>
      <c r="J7" t="s">
        <v>36</v>
      </c>
      <c r="L7" s="19">
        <v>2037</v>
      </c>
      <c r="M7" s="22">
        <v>20000</v>
      </c>
      <c r="N7" s="22">
        <f t="shared" si="0"/>
        <v>157937088.92705458</v>
      </c>
      <c r="O7" s="22">
        <v>5000</v>
      </c>
      <c r="P7" s="22">
        <f t="shared" si="2"/>
        <v>39484272.231763646</v>
      </c>
      <c r="Q7" s="22">
        <v>55000</v>
      </c>
      <c r="R7" s="22">
        <f t="shared" si="3"/>
        <v>434326994.54940015</v>
      </c>
      <c r="S7">
        <v>70000</v>
      </c>
      <c r="T7">
        <f t="shared" si="4"/>
        <v>552779811.24469101</v>
      </c>
    </row>
    <row r="8" spans="1:20" x14ac:dyDescent="0.25">
      <c r="A8" s="26" t="s">
        <v>56</v>
      </c>
      <c r="B8" s="26">
        <v>0</v>
      </c>
      <c r="C8" s="26">
        <v>5</v>
      </c>
      <c r="D8" s="26">
        <v>30</v>
      </c>
      <c r="E8" s="26">
        <v>45</v>
      </c>
      <c r="F8" s="26">
        <v>60</v>
      </c>
      <c r="G8" s="26">
        <v>70</v>
      </c>
      <c r="H8" s="26">
        <v>85</v>
      </c>
      <c r="I8" s="26">
        <v>90</v>
      </c>
      <c r="L8" s="19">
        <v>2042</v>
      </c>
      <c r="M8" s="22">
        <v>30000</v>
      </c>
      <c r="N8" s="22">
        <f t="shared" si="0"/>
        <v>236905633.39058188</v>
      </c>
      <c r="O8" s="22">
        <v>7000</v>
      </c>
      <c r="P8" s="22">
        <f t="shared" si="2"/>
        <v>55277981.124469109</v>
      </c>
      <c r="Q8" s="22">
        <v>70000</v>
      </c>
      <c r="R8" s="22">
        <f t="shared" si="3"/>
        <v>552779811.24469101</v>
      </c>
      <c r="S8">
        <v>85000</v>
      </c>
      <c r="T8">
        <f t="shared" si="4"/>
        <v>671232627.93998206</v>
      </c>
    </row>
    <row r="9" spans="1:20" x14ac:dyDescent="0.25">
      <c r="A9" s="26"/>
      <c r="B9" s="26">
        <f>B8*1000</f>
        <v>0</v>
      </c>
      <c r="C9" s="26">
        <f t="shared" ref="C9:I9" si="7">C8*1000</f>
        <v>5000</v>
      </c>
      <c r="D9" s="26">
        <f t="shared" si="7"/>
        <v>30000</v>
      </c>
      <c r="E9" s="26">
        <f t="shared" si="7"/>
        <v>45000</v>
      </c>
      <c r="F9" s="26">
        <f t="shared" si="7"/>
        <v>60000</v>
      </c>
      <c r="G9" s="26">
        <f t="shared" si="7"/>
        <v>70000</v>
      </c>
      <c r="H9" s="26">
        <f t="shared" si="7"/>
        <v>85000</v>
      </c>
      <c r="I9" s="26">
        <f t="shared" si="7"/>
        <v>90000</v>
      </c>
      <c r="J9" t="s">
        <v>36</v>
      </c>
      <c r="L9" s="19">
        <v>2047</v>
      </c>
      <c r="M9" s="22">
        <v>35000</v>
      </c>
      <c r="N9" s="22">
        <f t="shared" si="0"/>
        <v>276389905.62234551</v>
      </c>
      <c r="O9" s="22">
        <v>8000</v>
      </c>
      <c r="P9" s="22">
        <f t="shared" si="2"/>
        <v>63174835.570821837</v>
      </c>
      <c r="Q9" s="22">
        <v>80000</v>
      </c>
      <c r="R9" s="22">
        <f t="shared" si="3"/>
        <v>631748355.70821834</v>
      </c>
      <c r="S9">
        <v>90000</v>
      </c>
      <c r="T9">
        <f t="shared" si="4"/>
        <v>710716900.17174566</v>
      </c>
    </row>
    <row r="10" spans="1:20" x14ac:dyDescent="0.25">
      <c r="A10" s="29" t="s">
        <v>57</v>
      </c>
    </row>
    <row r="11" spans="1:20" x14ac:dyDescent="0.25">
      <c r="A11" s="29" t="s">
        <v>35</v>
      </c>
    </row>
    <row r="12" spans="1:20" ht="45" x14ac:dyDescent="0.25">
      <c r="A12" t="s">
        <v>37</v>
      </c>
      <c r="B12" s="20" t="s">
        <v>38</v>
      </c>
      <c r="C12" s="20" t="s">
        <v>39</v>
      </c>
      <c r="D12" s="20" t="s">
        <v>40</v>
      </c>
      <c r="E12" s="20" t="s">
        <v>41</v>
      </c>
    </row>
    <row r="13" spans="1:20" ht="30" x14ac:dyDescent="0.25">
      <c r="A13" s="20" t="s">
        <v>42</v>
      </c>
      <c r="B13">
        <v>395.1</v>
      </c>
      <c r="C13">
        <v>2151</v>
      </c>
      <c r="D13">
        <v>607</v>
      </c>
      <c r="E13">
        <v>553.70000000000005</v>
      </c>
    </row>
    <row r="14" spans="1:20" ht="30" x14ac:dyDescent="0.25">
      <c r="A14" s="20" t="s">
        <v>43</v>
      </c>
      <c r="B14">
        <v>3.29</v>
      </c>
      <c r="C14">
        <v>14.1</v>
      </c>
      <c r="D14">
        <v>4.9000000000000004</v>
      </c>
      <c r="E14">
        <v>4.78</v>
      </c>
    </row>
    <row r="15" spans="1:20" ht="30" x14ac:dyDescent="0.25">
      <c r="A15" s="20" t="s">
        <v>44</v>
      </c>
      <c r="B15">
        <f>B14*10^6</f>
        <v>3290000</v>
      </c>
      <c r="C15">
        <f t="shared" ref="C15:E15" si="8">C14*10^6</f>
        <v>14100000</v>
      </c>
      <c r="D15">
        <f t="shared" si="8"/>
        <v>4900000</v>
      </c>
      <c r="E15">
        <f t="shared" si="8"/>
        <v>4780000</v>
      </c>
    </row>
    <row r="16" spans="1:20" ht="30" x14ac:dyDescent="0.25">
      <c r="A16" s="20" t="s">
        <v>45</v>
      </c>
      <c r="B16" s="21">
        <f>B15/B13</f>
        <v>8327.0058213110606</v>
      </c>
      <c r="C16" s="21">
        <f t="shared" ref="C16:E16" si="9">C15/C13</f>
        <v>6555.090655509066</v>
      </c>
      <c r="D16" s="21">
        <f t="shared" si="9"/>
        <v>8072.4876441515653</v>
      </c>
      <c r="E16" s="21">
        <f t="shared" si="9"/>
        <v>8632.8336644392257</v>
      </c>
    </row>
    <row r="17" spans="1:40" x14ac:dyDescent="0.25">
      <c r="A17" s="20" t="s">
        <v>46</v>
      </c>
      <c r="B17" s="27">
        <f>AVERAGE(B16:E16)</f>
        <v>7896.8544463527296</v>
      </c>
    </row>
    <row r="18" spans="1:40" ht="30" x14ac:dyDescent="0.25">
      <c r="A18" s="28" t="s">
        <v>86</v>
      </c>
      <c r="B18" s="27"/>
    </row>
    <row r="19" spans="1:40" ht="30" x14ac:dyDescent="0.25">
      <c r="A19" s="28" t="s">
        <v>87</v>
      </c>
    </row>
    <row r="20" spans="1:40" x14ac:dyDescent="0.25">
      <c r="A20" s="28"/>
    </row>
    <row r="21" spans="1:40" x14ac:dyDescent="0.25">
      <c r="A21" s="20" t="s">
        <v>47</v>
      </c>
    </row>
    <row r="22" spans="1:40" x14ac:dyDescent="0.25">
      <c r="B22" s="24">
        <v>2012</v>
      </c>
      <c r="C22">
        <f>B22+1</f>
        <v>2013</v>
      </c>
      <c r="D22">
        <f t="shared" ref="D22:AN22" si="10">C22+1</f>
        <v>2014</v>
      </c>
      <c r="E22">
        <f t="shared" si="10"/>
        <v>2015</v>
      </c>
      <c r="F22">
        <f t="shared" si="10"/>
        <v>2016</v>
      </c>
      <c r="G22" s="24">
        <f t="shared" si="10"/>
        <v>2017</v>
      </c>
      <c r="H22">
        <f t="shared" si="10"/>
        <v>2018</v>
      </c>
      <c r="I22">
        <f t="shared" si="10"/>
        <v>2019</v>
      </c>
      <c r="J22">
        <f t="shared" si="10"/>
        <v>2020</v>
      </c>
      <c r="K22">
        <f t="shared" si="10"/>
        <v>2021</v>
      </c>
      <c r="L22" s="24">
        <f t="shared" si="10"/>
        <v>2022</v>
      </c>
      <c r="M22">
        <f t="shared" si="10"/>
        <v>2023</v>
      </c>
      <c r="N22">
        <f t="shared" si="10"/>
        <v>2024</v>
      </c>
      <c r="O22">
        <f t="shared" si="10"/>
        <v>2025</v>
      </c>
      <c r="P22">
        <f t="shared" si="10"/>
        <v>2026</v>
      </c>
      <c r="Q22" s="24">
        <f t="shared" si="10"/>
        <v>2027</v>
      </c>
      <c r="R22">
        <f t="shared" si="10"/>
        <v>2028</v>
      </c>
      <c r="S22">
        <f t="shared" si="10"/>
        <v>2029</v>
      </c>
      <c r="T22">
        <f t="shared" si="10"/>
        <v>2030</v>
      </c>
      <c r="U22">
        <f t="shared" si="10"/>
        <v>2031</v>
      </c>
      <c r="V22" s="24">
        <f t="shared" si="10"/>
        <v>2032</v>
      </c>
      <c r="W22">
        <f t="shared" si="10"/>
        <v>2033</v>
      </c>
      <c r="X22">
        <f t="shared" si="10"/>
        <v>2034</v>
      </c>
      <c r="Y22">
        <f t="shared" si="10"/>
        <v>2035</v>
      </c>
      <c r="Z22">
        <f t="shared" si="10"/>
        <v>2036</v>
      </c>
      <c r="AA22" s="24">
        <f t="shared" si="10"/>
        <v>2037</v>
      </c>
      <c r="AB22">
        <f t="shared" si="10"/>
        <v>2038</v>
      </c>
      <c r="AC22">
        <f t="shared" si="10"/>
        <v>2039</v>
      </c>
      <c r="AD22">
        <f t="shared" si="10"/>
        <v>2040</v>
      </c>
      <c r="AE22">
        <f t="shared" si="10"/>
        <v>2041</v>
      </c>
      <c r="AF22" s="24">
        <f t="shared" si="10"/>
        <v>2042</v>
      </c>
      <c r="AG22">
        <f>AF22+1</f>
        <v>2043</v>
      </c>
      <c r="AH22">
        <f t="shared" si="10"/>
        <v>2044</v>
      </c>
      <c r="AI22">
        <f t="shared" si="10"/>
        <v>2045</v>
      </c>
      <c r="AJ22">
        <f t="shared" si="10"/>
        <v>2046</v>
      </c>
      <c r="AK22" s="24">
        <f t="shared" si="10"/>
        <v>2047</v>
      </c>
      <c r="AL22">
        <f t="shared" si="10"/>
        <v>2048</v>
      </c>
      <c r="AM22">
        <f>AL22+1</f>
        <v>2049</v>
      </c>
      <c r="AN22">
        <f t="shared" si="10"/>
        <v>2050</v>
      </c>
    </row>
    <row r="23" spans="1:40" x14ac:dyDescent="0.25">
      <c r="A23" s="20" t="s">
        <v>34</v>
      </c>
      <c r="B23" s="24">
        <f>N2</f>
        <v>0</v>
      </c>
      <c r="C23">
        <f>FORECAST(C22,$N$2:$N$3,$L$2:$L$3)</f>
        <v>0</v>
      </c>
      <c r="D23">
        <f>FORECAST(D22,$N$2:$N$3,$L$2:$L$3)</f>
        <v>0</v>
      </c>
      <c r="E23">
        <f>FORECAST(E22,$N$2:$N$3,$L$2:$L$3)</f>
        <v>0</v>
      </c>
      <c r="F23">
        <f>FORECAST(F22,$N$2:$N$3,$L$2:$L$3)</f>
        <v>0</v>
      </c>
      <c r="G23" s="24">
        <f>N3</f>
        <v>0</v>
      </c>
      <c r="H23">
        <f>FORECAST(H22,$N$3:$N$4,$L$3:$L$4)</f>
        <v>1579370.8892707825</v>
      </c>
      <c r="I23">
        <f>FORECAST(I22,$N$3:$N$4,$L$3:$L$4)</f>
        <v>3158741.7785410881</v>
      </c>
      <c r="J23">
        <f>FORECAST(J22,$N$3:$N$4,$L$3:$L$4)</f>
        <v>4738112.6678118706</v>
      </c>
      <c r="K23">
        <f>FORECAST(K22,$N$3:$N$4,$L$3:$L$4)</f>
        <v>6317483.5570821762</v>
      </c>
      <c r="L23" s="24">
        <f>N4</f>
        <v>7896854.4463527296</v>
      </c>
      <c r="M23">
        <f>FORECAST(M22,$N$4:$N$5,$L$4:$L$5)</f>
        <v>14214338.003433228</v>
      </c>
      <c r="N23">
        <f>FORECAST(N22,$N$4:$N$5,$L$4:$L$5)</f>
        <v>20531821.560516357</v>
      </c>
      <c r="O23">
        <f>FORECAST(O22,$N$4:$N$5,$L$4:$L$5)</f>
        <v>26849305.11759758</v>
      </c>
      <c r="P23">
        <f>FORECAST(P22,$N$4:$N$5,$L$4:$L$5)</f>
        <v>33166788.67468071</v>
      </c>
      <c r="Q23" s="24">
        <f>N5</f>
        <v>39484272.231763646</v>
      </c>
      <c r="R23">
        <f>FORECAST(R22,$N$5:$N$6,$L$5:$L$6)</f>
        <v>55277981.124469757</v>
      </c>
      <c r="S23">
        <f>FORECAST(S22,$N$5:$N$6,$L$5:$L$6)</f>
        <v>71071690.017177582</v>
      </c>
      <c r="T23">
        <f>FORECAST(T22,$N$5:$N$6,$L$5:$L$6)</f>
        <v>86865398.909881592</v>
      </c>
      <c r="U23">
        <f>FORECAST(U22,$N$5:$N$6,$L$5:$L$6)</f>
        <v>102659107.80258942</v>
      </c>
      <c r="V23" s="24">
        <f>N6</f>
        <v>118452816.69529094</v>
      </c>
      <c r="W23">
        <f>FORECAST(W22,$N$6:$N$7,$L$6:$L$7)</f>
        <v>126349671.14164352</v>
      </c>
      <c r="X23">
        <f>FORECAST(X22,$N$6:$N$7,$L$6:$L$7)</f>
        <v>134246525.58799744</v>
      </c>
      <c r="Y23">
        <f>FORECAST(Y22,$N$6:$N$7,$L$6:$L$7)</f>
        <v>142143380.03434944</v>
      </c>
      <c r="Z23">
        <f>FORECAST(Z22,$N$6:$N$7,$L$6:$L$7)</f>
        <v>150040234.48070145</v>
      </c>
      <c r="AA23" s="24">
        <f>N7</f>
        <v>157937088.92705458</v>
      </c>
      <c r="AB23">
        <f>FORECAST(AB22,$N$7:$N$8,$L$7:$L$8)</f>
        <v>173730797.81975937</v>
      </c>
      <c r="AC23">
        <f>FORECAST(AC22,$N$7:$N$8,$L$7:$L$8)</f>
        <v>189524506.71246719</v>
      </c>
      <c r="AD23">
        <f>FORECAST(AD22,$N$7:$N$8,$L$7:$L$8)</f>
        <v>205318215.6051712</v>
      </c>
      <c r="AE23">
        <f>FORECAST(AE22,$N$7:$N$8,$L$7:$L$8)</f>
        <v>221111924.49787521</v>
      </c>
      <c r="AF23" s="24">
        <f>N8</f>
        <v>236905633.39058188</v>
      </c>
      <c r="AG23">
        <f>FORECAST(AG22,$N$8:$N$9,$L$8:$L$9)</f>
        <v>244802487.83693504</v>
      </c>
      <c r="AH23">
        <f>FORECAST(AH22,$N$8:$N$9,$L$8:$L$9)</f>
        <v>252699342.28328705</v>
      </c>
      <c r="AI23">
        <f>FORECAST(AI22,$N$8:$N$9,$L$8:$L$9)</f>
        <v>260596196.72964096</v>
      </c>
      <c r="AJ23">
        <f>FORECAST(AJ22,$N$8:$N$9,$L$8:$L$9)</f>
        <v>268493051.17599297</v>
      </c>
      <c r="AK23" s="24">
        <f>N9</f>
        <v>276389905.62234551</v>
      </c>
      <c r="AL23">
        <f>AK23</f>
        <v>276389905.62234551</v>
      </c>
      <c r="AM23">
        <f t="shared" ref="AM23:AN23" si="11">AL23</f>
        <v>276389905.62234551</v>
      </c>
      <c r="AN23">
        <f t="shared" si="11"/>
        <v>276389905.62234551</v>
      </c>
    </row>
    <row r="24" spans="1:40" x14ac:dyDescent="0.25">
      <c r="A24" t="s">
        <v>49</v>
      </c>
      <c r="B24" s="24">
        <f>P2</f>
        <v>0</v>
      </c>
      <c r="C24">
        <f>B24</f>
        <v>0</v>
      </c>
      <c r="D24">
        <f t="shared" ref="D24:L24" si="12">C24</f>
        <v>0</v>
      </c>
      <c r="E24">
        <f t="shared" si="12"/>
        <v>0</v>
      </c>
      <c r="F24">
        <f t="shared" si="12"/>
        <v>0</v>
      </c>
      <c r="G24" s="24">
        <f t="shared" si="12"/>
        <v>0</v>
      </c>
      <c r="H24">
        <f t="shared" si="12"/>
        <v>0</v>
      </c>
      <c r="I24">
        <f t="shared" si="12"/>
        <v>0</v>
      </c>
      <c r="J24">
        <f t="shared" si="12"/>
        <v>0</v>
      </c>
      <c r="K24">
        <f t="shared" si="12"/>
        <v>0</v>
      </c>
      <c r="L24" s="24">
        <f t="shared" si="12"/>
        <v>0</v>
      </c>
      <c r="M24">
        <f>FORECAST(M22,$P$4:$P$5,$L$4:$L$5)</f>
        <v>1579370.8892703056</v>
      </c>
      <c r="N24">
        <f t="shared" ref="N24:P24" si="13">FORECAST(N22,$P$4:$P$5,$L$4:$L$5)</f>
        <v>3158741.7785410881</v>
      </c>
      <c r="O24">
        <f t="shared" si="13"/>
        <v>4738112.6678113937</v>
      </c>
      <c r="P24">
        <f t="shared" si="13"/>
        <v>6317483.5570821762</v>
      </c>
      <c r="Q24" s="24">
        <f>P5</f>
        <v>7896854.4463527296</v>
      </c>
      <c r="R24">
        <f>FORECAST(R22,$P$5:$P$6,$L$5:$L$6)</f>
        <v>9476225.3356232643</v>
      </c>
      <c r="S24">
        <f t="shared" ref="S24:U24" si="14">FORECAST(S22,$P$5:$P$6,$L$5:$L$6)</f>
        <v>11055596.22489357</v>
      </c>
      <c r="T24">
        <f t="shared" si="14"/>
        <v>12634967.114164352</v>
      </c>
      <c r="U24">
        <f t="shared" si="14"/>
        <v>14214338.003434658</v>
      </c>
      <c r="V24" s="24">
        <f>P6</f>
        <v>15793708.892705459</v>
      </c>
      <c r="W24">
        <f>FORECAST(W22,$P$6:$P$7,$L$6:$L$7)</f>
        <v>20531821.560518265</v>
      </c>
      <c r="X24">
        <f t="shared" ref="X24:Z24" si="15">FORECAST(X22,$P$6:$P$7,$L$6:$L$7)</f>
        <v>25269934.228328705</v>
      </c>
      <c r="Y24">
        <f t="shared" si="15"/>
        <v>30008046.896141052</v>
      </c>
      <c r="Z24">
        <f t="shared" si="15"/>
        <v>34746159.563951492</v>
      </c>
      <c r="AA24" s="24">
        <f>P7</f>
        <v>39484272.231763646</v>
      </c>
      <c r="AB24">
        <f>FORECAST(AB22,$P$7:$P$8,$L$7:$L$8)</f>
        <v>42643014.010305405</v>
      </c>
      <c r="AC24">
        <f t="shared" ref="AC24:AE24" si="16">FORECAST(AC22,$P$7:$P$8,$L$7:$L$8)</f>
        <v>45801755.788846016</v>
      </c>
      <c r="AD24">
        <f t="shared" si="16"/>
        <v>48960497.567387581</v>
      </c>
      <c r="AE24">
        <f t="shared" si="16"/>
        <v>52119239.345928192</v>
      </c>
      <c r="AF24" s="24">
        <f>P8</f>
        <v>55277981.124469109</v>
      </c>
      <c r="AG24">
        <f>FORECAST(AG22,$P$8:$P$9,$L$8:$L$9)</f>
        <v>56857352.013739109</v>
      </c>
      <c r="AH24">
        <f t="shared" ref="AH24:AJ24" si="17">FORECAST(AH22,$P$8:$P$9,$L$8:$L$9)</f>
        <v>58436722.903009892</v>
      </c>
      <c r="AI24">
        <f t="shared" si="17"/>
        <v>60016093.792280197</v>
      </c>
      <c r="AJ24">
        <f t="shared" si="17"/>
        <v>61595464.68155098</v>
      </c>
      <c r="AK24" s="24">
        <f>P9</f>
        <v>63174835.570821837</v>
      </c>
      <c r="AL24">
        <f>AK24</f>
        <v>63174835.570821837</v>
      </c>
      <c r="AM24">
        <f t="shared" ref="AM24:AN24" si="18">AL24</f>
        <v>63174835.570821837</v>
      </c>
      <c r="AN24">
        <f t="shared" si="18"/>
        <v>63174835.570821837</v>
      </c>
    </row>
    <row r="25" spans="1:40" x14ac:dyDescent="0.25">
      <c r="A25" s="20" t="s">
        <v>50</v>
      </c>
      <c r="B25" s="24">
        <f>R2</f>
        <v>0</v>
      </c>
      <c r="C25">
        <f>FORECAST(C22,$R$2:$R$3,$L$2:$L$3)</f>
        <v>4738112.6678123474</v>
      </c>
      <c r="D25">
        <f t="shared" ref="D25:F25" si="19">FORECAST(D22,$R$2:$R$3,$L$2:$L$3)</f>
        <v>9476225.3356246948</v>
      </c>
      <c r="E25">
        <f t="shared" si="19"/>
        <v>14214338.003435135</v>
      </c>
      <c r="F25">
        <f t="shared" si="19"/>
        <v>18952450.671247482</v>
      </c>
      <c r="G25" s="24">
        <f>R3</f>
        <v>23690563.339058191</v>
      </c>
      <c r="H25">
        <f>FORECAST(H22,$R$3:$R$4,$L$3:$L$4)</f>
        <v>42643014.010299683</v>
      </c>
      <c r="I25">
        <f t="shared" ref="I25:K25" si="20">FORECAST(I22,$R$3:$R$4,$L$3:$L$4)</f>
        <v>61595464.681549072</v>
      </c>
      <c r="J25">
        <f t="shared" si="20"/>
        <v>80547915.352790833</v>
      </c>
      <c r="K25">
        <f t="shared" si="20"/>
        <v>99500366.024040222</v>
      </c>
      <c r="L25" s="24">
        <f>R4</f>
        <v>118452816.69529094</v>
      </c>
      <c r="M25">
        <f>FORECAST(M22,$R$4:$R$5,$L$4:$L$5)</f>
        <v>142143380.03434753</v>
      </c>
      <c r="N25">
        <f t="shared" ref="N25:P25" si="21">FORECAST(N22,$R$4:$R$5,$L$4:$L$5)</f>
        <v>165833943.37340546</v>
      </c>
      <c r="O25">
        <f t="shared" si="21"/>
        <v>189524506.71246338</v>
      </c>
      <c r="P25">
        <f t="shared" si="21"/>
        <v>213215070.0515213</v>
      </c>
      <c r="Q25" s="24">
        <f>R5</f>
        <v>236905633.39058188</v>
      </c>
      <c r="R25">
        <f>FORECAST(R22,$R$5:$R$6,$L$5:$L$6)</f>
        <v>252699342.28328705</v>
      </c>
      <c r="S25">
        <f t="shared" ref="S25:U25" si="22">FORECAST(S22,$R$5:$R$6,$L$5:$L$6)</f>
        <v>268493051.17599487</v>
      </c>
      <c r="T25">
        <f t="shared" si="22"/>
        <v>284286760.06869888</v>
      </c>
      <c r="U25">
        <f t="shared" si="22"/>
        <v>300080468.96140671</v>
      </c>
      <c r="V25" s="24">
        <f>R6</f>
        <v>315874177.85410917</v>
      </c>
      <c r="W25">
        <f>FORECAST(W22,$R$6:$R$7,$L$6:$L$7)</f>
        <v>339564741.19316101</v>
      </c>
      <c r="X25">
        <f t="shared" ref="X25:Z25" si="23">FORECAST(X22,$R$6:$R$7,$L$6:$L$7)</f>
        <v>363255304.53221893</v>
      </c>
      <c r="Y25">
        <f t="shared" si="23"/>
        <v>386945867.87128448</v>
      </c>
      <c r="Z25">
        <f t="shared" si="23"/>
        <v>410636431.21034241</v>
      </c>
      <c r="AA25" s="24">
        <f>R7</f>
        <v>434326994.54940015</v>
      </c>
      <c r="AB25">
        <f>FORECAST(AB22,$R$7:$R$8,$L$7:$L$8)</f>
        <v>458017557.88846588</v>
      </c>
      <c r="AC25">
        <f t="shared" ref="AC25:AE25" si="24">FORECAST(AC22,$R$7:$R$8,$L$7:$L$8)</f>
        <v>481708121.2275238</v>
      </c>
      <c r="AD25">
        <f t="shared" si="24"/>
        <v>505398684.56658173</v>
      </c>
      <c r="AE25">
        <f t="shared" si="24"/>
        <v>529089247.90563965</v>
      </c>
      <c r="AF25" s="24">
        <f>R8</f>
        <v>552779811.24469101</v>
      </c>
      <c r="AG25">
        <f>FORECAST(AG22,$R$8:$R$9,$L$8:$L$9)</f>
        <v>568573520.13739777</v>
      </c>
      <c r="AH25">
        <f t="shared" ref="AH25:AJ25" si="25">FORECAST(AH22,$R$8:$R$9,$L$8:$L$9)</f>
        <v>584367229.03010178</v>
      </c>
      <c r="AI25">
        <f t="shared" si="25"/>
        <v>600160937.9228096</v>
      </c>
      <c r="AJ25">
        <f t="shared" si="25"/>
        <v>615954646.81551361</v>
      </c>
      <c r="AK25" s="24">
        <f>R9</f>
        <v>631748355.70821834</v>
      </c>
      <c r="AL25">
        <f>AK25</f>
        <v>631748355.70821834</v>
      </c>
      <c r="AM25">
        <f t="shared" ref="AM25:AN25" si="26">AL25</f>
        <v>631748355.70821834</v>
      </c>
      <c r="AN25">
        <f t="shared" si="26"/>
        <v>631748355.70821834</v>
      </c>
    </row>
    <row r="26" spans="1:40" x14ac:dyDescent="0.25">
      <c r="A26" t="s">
        <v>56</v>
      </c>
      <c r="B26" s="24">
        <f>T2</f>
        <v>0</v>
      </c>
      <c r="C26">
        <f>FORECAST(C22,$T$2:$T$3,$L$2:$L$3)</f>
        <v>7896854.446352005</v>
      </c>
      <c r="D26">
        <f t="shared" ref="D26:F26" si="27">FORECAST(D22,$T$2:$T$3,$L$2:$L$3)</f>
        <v>15793708.89270401</v>
      </c>
      <c r="E26">
        <f t="shared" si="27"/>
        <v>23690563.339056015</v>
      </c>
      <c r="F26">
        <f t="shared" si="27"/>
        <v>31587417.785409927</v>
      </c>
      <c r="G26" s="24">
        <f>T3</f>
        <v>39484272.231763646</v>
      </c>
      <c r="H26">
        <f>FORECAST(H22,$T$3:$T$4,$L$3:$L$4)</f>
        <v>78968544.463531494</v>
      </c>
      <c r="I26">
        <f t="shared" ref="I26:K26" si="28">FORECAST(I22,$T$3:$T$4,$L$3:$L$4)</f>
        <v>118452816.69529724</v>
      </c>
      <c r="J26">
        <f t="shared" si="28"/>
        <v>157937088.92706299</v>
      </c>
      <c r="K26">
        <f t="shared" si="28"/>
        <v>197421361.15882874</v>
      </c>
      <c r="L26" s="24">
        <f>T4</f>
        <v>236905633.39058188</v>
      </c>
      <c r="M26">
        <f>FORECAST(M22,$T$4:$T$5,$L$4:$L$5)</f>
        <v>260596196.72963715</v>
      </c>
      <c r="N26">
        <f t="shared" ref="N26:P26" si="29">FORECAST(N22,$T$4:$T$5,$L$4:$L$5)</f>
        <v>284286760.06869507</v>
      </c>
      <c r="O26">
        <f t="shared" si="29"/>
        <v>307977323.40775299</v>
      </c>
      <c r="P26">
        <f t="shared" si="29"/>
        <v>331667886.74681091</v>
      </c>
      <c r="Q26" s="24">
        <f>T5</f>
        <v>355358450.08587283</v>
      </c>
      <c r="R26">
        <f>FORECAST(R22,$T$5:$T$6,$L$5:$L$6)</f>
        <v>379049013.42492676</v>
      </c>
      <c r="S26">
        <f t="shared" ref="S26:U26" si="30">FORECAST(S22,$T$5:$T$6,$L$5:$L$6)</f>
        <v>402739576.76398468</v>
      </c>
      <c r="T26">
        <f t="shared" si="30"/>
        <v>426430140.1030426</v>
      </c>
      <c r="U26">
        <f t="shared" si="30"/>
        <v>450120703.44210052</v>
      </c>
      <c r="V26" s="24">
        <f>T6</f>
        <v>473811266.78116375</v>
      </c>
      <c r="W26">
        <f>FORECAST(W22,$T$6:$T$7,$L$6:$L$7)</f>
        <v>489604975.67387009</v>
      </c>
      <c r="X26">
        <f t="shared" ref="X26:Z26" si="31">FORECAST(X22,$T$6:$T$7,$L$6:$L$7)</f>
        <v>505398684.56657791</v>
      </c>
      <c r="Y26">
        <f t="shared" si="31"/>
        <v>521192393.45928192</v>
      </c>
      <c r="Z26">
        <f t="shared" si="31"/>
        <v>536986102.35198593</v>
      </c>
      <c r="AA26" s="24">
        <f>T7</f>
        <v>552779811.24469101</v>
      </c>
      <c r="AB26">
        <f>FORECAST(AB22,$T$7:$T$8,$L$7:$L$8)</f>
        <v>576470374.58375549</v>
      </c>
      <c r="AC26">
        <f t="shared" ref="AC26:AE26" si="32">FORECAST(AC22,$T$7:$T$8,$L$7:$L$8)</f>
        <v>600160937.92281342</v>
      </c>
      <c r="AD26">
        <f t="shared" si="32"/>
        <v>623851501.26187134</v>
      </c>
      <c r="AE26">
        <f t="shared" si="32"/>
        <v>647542064.60092926</v>
      </c>
      <c r="AF26" s="24">
        <f>T8</f>
        <v>671232627.93998206</v>
      </c>
      <c r="AG26">
        <f>FORECAST(AG22,$T$8:$T$9,$L$8:$L$9)</f>
        <v>679129482.38633537</v>
      </c>
      <c r="AH26">
        <f t="shared" ref="AH26:AJ26" si="33">FORECAST(AH22,$T$8:$T$9,$L$8:$L$9)</f>
        <v>687026336.83268738</v>
      </c>
      <c r="AI26">
        <f t="shared" si="33"/>
        <v>694923191.27904129</v>
      </c>
      <c r="AJ26">
        <f t="shared" si="33"/>
        <v>702820045.7253933</v>
      </c>
      <c r="AK26" s="24">
        <f>T9</f>
        <v>710716900.17174566</v>
      </c>
      <c r="AL26">
        <f>AK26</f>
        <v>710716900.17174566</v>
      </c>
      <c r="AM26">
        <f t="shared" ref="AM26:AN26" si="34">AL26</f>
        <v>710716900.17174566</v>
      </c>
      <c r="AN26">
        <f t="shared" si="34"/>
        <v>710716900.17174566</v>
      </c>
    </row>
    <row r="27" spans="1:40" x14ac:dyDescent="0.25">
      <c r="A27" s="20" t="s">
        <v>53</v>
      </c>
      <c r="E27">
        <f>E24</f>
        <v>0</v>
      </c>
      <c r="F27">
        <f t="shared" ref="F27:AN27" si="35">F24</f>
        <v>0</v>
      </c>
      <c r="G27">
        <f t="shared" si="35"/>
        <v>0</v>
      </c>
      <c r="H27">
        <f t="shared" si="35"/>
        <v>0</v>
      </c>
      <c r="I27">
        <f t="shared" si="35"/>
        <v>0</v>
      </c>
      <c r="J27">
        <f t="shared" si="35"/>
        <v>0</v>
      </c>
      <c r="K27">
        <f t="shared" si="35"/>
        <v>0</v>
      </c>
      <c r="L27">
        <f t="shared" si="35"/>
        <v>0</v>
      </c>
      <c r="M27">
        <f t="shared" si="35"/>
        <v>1579370.8892703056</v>
      </c>
      <c r="N27">
        <f t="shared" si="35"/>
        <v>3158741.7785410881</v>
      </c>
      <c r="O27">
        <f t="shared" si="35"/>
        <v>4738112.6678113937</v>
      </c>
      <c r="P27">
        <f t="shared" si="35"/>
        <v>6317483.5570821762</v>
      </c>
      <c r="Q27">
        <f t="shared" si="35"/>
        <v>7896854.4463527296</v>
      </c>
      <c r="R27">
        <f t="shared" si="35"/>
        <v>9476225.3356232643</v>
      </c>
      <c r="S27">
        <f t="shared" si="35"/>
        <v>11055596.22489357</v>
      </c>
      <c r="T27">
        <f t="shared" si="35"/>
        <v>12634967.114164352</v>
      </c>
      <c r="U27">
        <f t="shared" si="35"/>
        <v>14214338.003434658</v>
      </c>
      <c r="V27">
        <f t="shared" si="35"/>
        <v>15793708.892705459</v>
      </c>
      <c r="W27">
        <f t="shared" si="35"/>
        <v>20531821.560518265</v>
      </c>
      <c r="X27">
        <f t="shared" si="35"/>
        <v>25269934.228328705</v>
      </c>
      <c r="Y27">
        <f t="shared" si="35"/>
        <v>30008046.896141052</v>
      </c>
      <c r="Z27">
        <f t="shared" si="35"/>
        <v>34746159.563951492</v>
      </c>
      <c r="AA27">
        <f t="shared" si="35"/>
        <v>39484272.231763646</v>
      </c>
      <c r="AB27">
        <f t="shared" si="35"/>
        <v>42643014.010305405</v>
      </c>
      <c r="AC27">
        <f t="shared" si="35"/>
        <v>45801755.788846016</v>
      </c>
      <c r="AD27">
        <f t="shared" si="35"/>
        <v>48960497.567387581</v>
      </c>
      <c r="AE27">
        <f t="shared" si="35"/>
        <v>52119239.345928192</v>
      </c>
      <c r="AF27">
        <f t="shared" si="35"/>
        <v>55277981.124469109</v>
      </c>
      <c r="AG27">
        <f t="shared" si="35"/>
        <v>56857352.013739109</v>
      </c>
      <c r="AH27">
        <f t="shared" si="35"/>
        <v>58436722.903009892</v>
      </c>
      <c r="AI27">
        <f t="shared" si="35"/>
        <v>60016093.792280197</v>
      </c>
      <c r="AJ27">
        <f t="shared" si="35"/>
        <v>61595464.68155098</v>
      </c>
      <c r="AK27">
        <f t="shared" si="35"/>
        <v>63174835.570821837</v>
      </c>
      <c r="AL27">
        <f t="shared" si="35"/>
        <v>63174835.570821837</v>
      </c>
      <c r="AM27">
        <f t="shared" si="35"/>
        <v>63174835.570821837</v>
      </c>
      <c r="AN27">
        <f t="shared" si="35"/>
        <v>63174835.570821837</v>
      </c>
    </row>
    <row r="28" spans="1:40" x14ac:dyDescent="0.25">
      <c r="A28" t="s">
        <v>54</v>
      </c>
      <c r="E28" s="21">
        <f>'CSA-ACP Calculations'!A15</f>
        <v>0</v>
      </c>
      <c r="F28" s="21">
        <f>'CSA-ACP Calculations'!B15</f>
        <v>1000000</v>
      </c>
      <c r="G28" s="21">
        <f>'CSA-ACP Calculations'!C15</f>
        <v>2000000</v>
      </c>
      <c r="H28" s="21">
        <f>'CSA-ACP Calculations'!D15</f>
        <v>3000000</v>
      </c>
      <c r="I28" s="21">
        <f>'CSA-ACP Calculations'!E15</f>
        <v>4000000</v>
      </c>
      <c r="J28" s="21">
        <f>'CSA-ACP Calculations'!F15</f>
        <v>5000000</v>
      </c>
      <c r="K28" s="21">
        <f>'CSA-ACP Calculations'!G15</f>
        <v>6000000</v>
      </c>
      <c r="L28" s="21">
        <f>'CSA-ACP Calculations'!H15</f>
        <v>7000000</v>
      </c>
      <c r="M28" s="21">
        <f>'CSA-ACP Calculations'!I15</f>
        <v>8000000</v>
      </c>
      <c r="N28" s="21">
        <f>'CSA-ACP Calculations'!J15</f>
        <v>9000000</v>
      </c>
      <c r="O28" s="21">
        <f>'CSA-ACP Calculations'!K15</f>
        <v>10000000</v>
      </c>
      <c r="P28" s="21">
        <f>'CSA-ACP Calculations'!L15</f>
        <v>50000000</v>
      </c>
      <c r="Q28" s="21">
        <f>'CSA-ACP Calculations'!M15</f>
        <v>90000000</v>
      </c>
      <c r="R28" s="21">
        <f>'CSA-ACP Calculations'!N15</f>
        <v>130000000</v>
      </c>
      <c r="S28" s="21">
        <f>'CSA-ACP Calculations'!O15</f>
        <v>170000000</v>
      </c>
      <c r="T28" s="21">
        <f>'CSA-ACP Calculations'!P15</f>
        <v>210000000.00000003</v>
      </c>
      <c r="U28" s="21">
        <f>'CSA-ACP Calculations'!Q15</f>
        <v>272000000</v>
      </c>
      <c r="V28" s="21">
        <f>'CSA-ACP Calculations'!R15</f>
        <v>334000000</v>
      </c>
      <c r="W28" s="21">
        <f>'CSA-ACP Calculations'!S15</f>
        <v>396000000</v>
      </c>
      <c r="X28" s="21">
        <f>'CSA-ACP Calculations'!T15</f>
        <v>458000000</v>
      </c>
      <c r="Y28" s="21">
        <f>'CSA-ACP Calculations'!U15</f>
        <v>520000000</v>
      </c>
      <c r="Z28" s="21">
        <f>'CSA-ACP Calculations'!V15</f>
        <v>552000000</v>
      </c>
      <c r="AA28" s="21">
        <f>'CSA-ACP Calculations'!W15</f>
        <v>584000000</v>
      </c>
      <c r="AB28" s="21">
        <f>'CSA-ACP Calculations'!X15</f>
        <v>616000000</v>
      </c>
      <c r="AC28" s="21">
        <f>'CSA-ACP Calculations'!Y15</f>
        <v>648000000</v>
      </c>
      <c r="AD28" s="21">
        <f>'CSA-ACP Calculations'!Z15</f>
        <v>679999999.99999988</v>
      </c>
      <c r="AE28" s="21">
        <f>'CSA-ACP Calculations'!AA15</f>
        <v>710000000</v>
      </c>
      <c r="AF28" s="21">
        <f>'CSA-ACP Calculations'!AB15</f>
        <v>740000000</v>
      </c>
      <c r="AG28" s="21">
        <f>'CSA-ACP Calculations'!AC15</f>
        <v>770000000</v>
      </c>
      <c r="AH28" s="21">
        <f>'CSA-ACP Calculations'!AD15</f>
        <v>800000000</v>
      </c>
      <c r="AI28" s="21">
        <f>'CSA-ACP Calculations'!AE15</f>
        <v>830000000.00000012</v>
      </c>
      <c r="AJ28" s="21">
        <f>'CSA-ACP Calculations'!AF15</f>
        <v>778000000</v>
      </c>
      <c r="AK28" s="21">
        <f>'CSA-ACP Calculations'!AG15</f>
        <v>726000000</v>
      </c>
      <c r="AL28" s="21">
        <f>'CSA-ACP Calculations'!AH15</f>
        <v>674000000</v>
      </c>
      <c r="AM28" s="21">
        <f>'CSA-ACP Calculations'!AI15</f>
        <v>622000000</v>
      </c>
      <c r="AN28" s="21">
        <f>'CSA-ACP Calculations'!AJ15</f>
        <v>570000000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05F47-93CD-47C6-99D9-3F59E7147FDB}">
  <dimension ref="A1:AJ15"/>
  <sheetViews>
    <sheetView zoomScale="80" zoomScaleNormal="80" workbookViewId="0">
      <selection activeCell="K15" sqref="K15"/>
    </sheetView>
  </sheetViews>
  <sheetFormatPr defaultRowHeight="15" x14ac:dyDescent="0.25"/>
  <cols>
    <col min="2" max="2" width="12.85546875" customWidth="1"/>
    <col min="11" max="11" width="11.5703125" bestFit="1" customWidth="1"/>
    <col min="16" max="17" width="10" bestFit="1" customWidth="1"/>
    <col min="21" max="22" width="10" bestFit="1" customWidth="1"/>
    <col min="26" max="26" width="10" bestFit="1" customWidth="1"/>
    <col min="27" max="27" width="10.85546875" bestFit="1" customWidth="1"/>
    <col min="31" max="31" width="10" bestFit="1" customWidth="1"/>
    <col min="32" max="32" width="10.85546875" bestFit="1" customWidth="1"/>
    <col min="36" max="36" width="10" bestFit="1" customWidth="1"/>
  </cols>
  <sheetData>
    <row r="1" spans="1:36" ht="60" x14ac:dyDescent="0.25">
      <c r="A1" t="s">
        <v>2</v>
      </c>
      <c r="B1" s="20" t="s">
        <v>64</v>
      </c>
      <c r="C1" t="s">
        <v>65</v>
      </c>
    </row>
    <row r="2" spans="1:36" x14ac:dyDescent="0.25">
      <c r="A2">
        <v>2015</v>
      </c>
      <c r="B2" s="21">
        <v>0</v>
      </c>
      <c r="C2">
        <f>B2*10^9</f>
        <v>0</v>
      </c>
    </row>
    <row r="3" spans="1:36" x14ac:dyDescent="0.25">
      <c r="A3">
        <v>2025</v>
      </c>
      <c r="B3" s="21">
        <v>0.01</v>
      </c>
      <c r="C3">
        <f t="shared" ref="C3:C8" si="0">B3*10^9</f>
        <v>10000000</v>
      </c>
    </row>
    <row r="4" spans="1:36" x14ac:dyDescent="0.25">
      <c r="A4">
        <v>2030</v>
      </c>
      <c r="B4">
        <v>0.21000000000000002</v>
      </c>
      <c r="C4">
        <f t="shared" si="0"/>
        <v>210000000.00000003</v>
      </c>
    </row>
    <row r="5" spans="1:36" x14ac:dyDescent="0.25">
      <c r="A5">
        <v>2035</v>
      </c>
      <c r="B5">
        <v>0.52</v>
      </c>
      <c r="C5">
        <f t="shared" si="0"/>
        <v>520000000</v>
      </c>
    </row>
    <row r="6" spans="1:36" x14ac:dyDescent="0.25">
      <c r="A6">
        <v>2040</v>
      </c>
      <c r="B6">
        <v>0.67999999999999994</v>
      </c>
      <c r="C6">
        <f t="shared" si="0"/>
        <v>679999999.99999988</v>
      </c>
    </row>
    <row r="7" spans="1:36" x14ac:dyDescent="0.25">
      <c r="A7">
        <v>2045</v>
      </c>
      <c r="B7">
        <v>0.83000000000000007</v>
      </c>
      <c r="C7">
        <f t="shared" si="0"/>
        <v>830000000.00000012</v>
      </c>
    </row>
    <row r="8" spans="1:36" x14ac:dyDescent="0.25">
      <c r="A8">
        <v>2050</v>
      </c>
      <c r="B8">
        <v>0.56999999999999995</v>
      </c>
      <c r="C8">
        <f t="shared" si="0"/>
        <v>570000000</v>
      </c>
    </row>
    <row r="9" spans="1:36" x14ac:dyDescent="0.25">
      <c r="A9">
        <v>2055</v>
      </c>
      <c r="B9">
        <v>0.63</v>
      </c>
    </row>
    <row r="10" spans="1:36" x14ac:dyDescent="0.25">
      <c r="A10">
        <v>2060</v>
      </c>
      <c r="B10">
        <v>0.66999999999999993</v>
      </c>
    </row>
    <row r="11" spans="1:36" x14ac:dyDescent="0.25">
      <c r="A11" t="s">
        <v>62</v>
      </c>
    </row>
    <row r="13" spans="1:36" x14ac:dyDescent="0.25">
      <c r="A13" t="s">
        <v>63</v>
      </c>
    </row>
    <row r="14" spans="1:36" x14ac:dyDescent="0.25">
      <c r="A14" s="24">
        <v>2015</v>
      </c>
      <c r="B14">
        <v>2016</v>
      </c>
      <c r="C14">
        <v>2017</v>
      </c>
      <c r="D14">
        <v>2018</v>
      </c>
      <c r="E14">
        <v>2019</v>
      </c>
      <c r="F14">
        <v>2020</v>
      </c>
      <c r="G14">
        <v>2021</v>
      </c>
      <c r="H14">
        <v>2022</v>
      </c>
      <c r="I14">
        <v>2023</v>
      </c>
      <c r="J14">
        <v>2024</v>
      </c>
      <c r="K14" s="24">
        <v>2025</v>
      </c>
      <c r="L14">
        <v>2026</v>
      </c>
      <c r="M14">
        <v>2027</v>
      </c>
      <c r="N14">
        <v>2028</v>
      </c>
      <c r="O14">
        <v>2029</v>
      </c>
      <c r="P14" s="24">
        <v>2030</v>
      </c>
      <c r="Q14">
        <v>2031</v>
      </c>
      <c r="R14">
        <v>2032</v>
      </c>
      <c r="S14">
        <v>2033</v>
      </c>
      <c r="T14">
        <v>2034</v>
      </c>
      <c r="U14" s="24">
        <v>2035</v>
      </c>
      <c r="V14">
        <v>2036</v>
      </c>
      <c r="W14">
        <v>2037</v>
      </c>
      <c r="X14">
        <v>2038</v>
      </c>
      <c r="Y14">
        <v>2039</v>
      </c>
      <c r="Z14" s="24">
        <v>2040</v>
      </c>
      <c r="AA14">
        <v>2041</v>
      </c>
      <c r="AB14">
        <v>2042</v>
      </c>
      <c r="AC14">
        <v>2043</v>
      </c>
      <c r="AD14">
        <v>2044</v>
      </c>
      <c r="AE14" s="24">
        <v>2045</v>
      </c>
      <c r="AF14">
        <v>2046</v>
      </c>
      <c r="AG14">
        <v>2047</v>
      </c>
      <c r="AH14">
        <v>2048</v>
      </c>
      <c r="AI14">
        <v>2049</v>
      </c>
      <c r="AJ14" s="24">
        <v>2050</v>
      </c>
    </row>
    <row r="15" spans="1:36" x14ac:dyDescent="0.25">
      <c r="A15" s="21">
        <f>C2</f>
        <v>0</v>
      </c>
      <c r="B15">
        <f>FORECAST(B14,$C$2:$C$3,$A$2:$A$3)</f>
        <v>1000000</v>
      </c>
      <c r="C15">
        <f t="shared" ref="C15:J15" si="1">FORECAST(C14,$C$2:$C$3,$A$2:$A$3)</f>
        <v>2000000</v>
      </c>
      <c r="D15">
        <f t="shared" si="1"/>
        <v>3000000</v>
      </c>
      <c r="E15">
        <f t="shared" si="1"/>
        <v>4000000</v>
      </c>
      <c r="F15">
        <f t="shared" si="1"/>
        <v>5000000</v>
      </c>
      <c r="G15">
        <f t="shared" si="1"/>
        <v>6000000</v>
      </c>
      <c r="H15">
        <f t="shared" si="1"/>
        <v>7000000</v>
      </c>
      <c r="I15">
        <f t="shared" si="1"/>
        <v>8000000</v>
      </c>
      <c r="J15">
        <f t="shared" si="1"/>
        <v>9000000</v>
      </c>
      <c r="K15" s="21">
        <f>C3</f>
        <v>10000000</v>
      </c>
      <c r="L15">
        <f>FORECAST(L14,$C$3:$C$4,$A$3:$A$4)</f>
        <v>50000000</v>
      </c>
      <c r="M15">
        <f t="shared" ref="M15:O15" si="2">FORECAST(M14,$C$3:$C$4,$A$3:$A$4)</f>
        <v>90000000</v>
      </c>
      <c r="N15">
        <f t="shared" si="2"/>
        <v>130000000</v>
      </c>
      <c r="O15">
        <f t="shared" si="2"/>
        <v>170000000</v>
      </c>
      <c r="P15">
        <f>C4</f>
        <v>210000000.00000003</v>
      </c>
      <c r="Q15">
        <f>FORECAST(Q14,$C$4:$C$5,$A$4:$A$5)</f>
        <v>272000000</v>
      </c>
      <c r="R15">
        <f t="shared" ref="R15:T15" si="3">FORECAST(R14,$C$4:$C$5,$A$4:$A$5)</f>
        <v>334000000</v>
      </c>
      <c r="S15">
        <f t="shared" si="3"/>
        <v>396000000</v>
      </c>
      <c r="T15">
        <f t="shared" si="3"/>
        <v>458000000</v>
      </c>
      <c r="U15">
        <f>C5</f>
        <v>520000000</v>
      </c>
      <c r="V15">
        <f>FORECAST(V14,$C$5:$C$6,$A$5:$A$6)</f>
        <v>552000000</v>
      </c>
      <c r="W15">
        <f t="shared" ref="W15:Y15" si="4">FORECAST(W14,$C$5:$C$6,$A$5:$A$6)</f>
        <v>584000000</v>
      </c>
      <c r="X15">
        <f t="shared" si="4"/>
        <v>616000000</v>
      </c>
      <c r="Y15">
        <f t="shared" si="4"/>
        <v>648000000</v>
      </c>
      <c r="Z15">
        <f>C6</f>
        <v>679999999.99999988</v>
      </c>
      <c r="AA15">
        <f>FORECAST(AA14,$C$6:$C$7,$A$6:$A$7)</f>
        <v>710000000</v>
      </c>
      <c r="AB15">
        <f t="shared" ref="AB15:AD15" si="5">FORECAST(AB14,$C$6:$C$7,$A$6:$A$7)</f>
        <v>740000000</v>
      </c>
      <c r="AC15">
        <f t="shared" si="5"/>
        <v>770000000</v>
      </c>
      <c r="AD15">
        <f t="shared" si="5"/>
        <v>800000000</v>
      </c>
      <c r="AE15">
        <f>C7</f>
        <v>830000000.00000012</v>
      </c>
      <c r="AF15">
        <f>FORECAST(AF14,$C$7:$C$8,$A$7:$A$8)</f>
        <v>778000000</v>
      </c>
      <c r="AG15">
        <f t="shared" ref="AG15:AI15" si="6">FORECAST(AG14,$C$7:$C$8,$A$7:$A$8)</f>
        <v>726000000</v>
      </c>
      <c r="AH15">
        <f t="shared" si="6"/>
        <v>674000000</v>
      </c>
      <c r="AI15">
        <f t="shared" si="6"/>
        <v>622000000</v>
      </c>
      <c r="AJ15">
        <f>C8</f>
        <v>570000000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2"/>
  <sheetViews>
    <sheetView workbookViewId="0">
      <selection activeCell="G2" sqref="G2"/>
    </sheetView>
  </sheetViews>
  <sheetFormatPr defaultRowHeight="15" x14ac:dyDescent="0.25"/>
  <cols>
    <col min="1" max="1" width="29.140625" customWidth="1"/>
    <col min="12" max="12" width="10" bestFit="1" customWidth="1"/>
    <col min="17" max="17" width="10" bestFit="1" customWidth="1"/>
  </cols>
  <sheetData>
    <row r="1" spans="1:37" x14ac:dyDescent="0.25">
      <c r="A1" t="s">
        <v>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4</v>
      </c>
      <c r="B2" s="18">
        <f>'IESS data'!E24</f>
        <v>0</v>
      </c>
      <c r="C2" s="18">
        <f>'IESS data'!F24</f>
        <v>0</v>
      </c>
      <c r="D2" s="18">
        <f>'IESS data'!G24</f>
        <v>0</v>
      </c>
      <c r="E2" s="18">
        <f>'IESS data'!H24</f>
        <v>0</v>
      </c>
      <c r="F2" s="18">
        <f>'IESS data'!I24</f>
        <v>0</v>
      </c>
      <c r="G2" s="18">
        <f>'IESS data'!J24</f>
        <v>0</v>
      </c>
      <c r="H2" s="18">
        <f>'IESS data'!K24</f>
        <v>0</v>
      </c>
      <c r="I2" s="18">
        <f>'IESS data'!L24</f>
        <v>0</v>
      </c>
      <c r="J2" s="18">
        <f>'IESS data'!M24</f>
        <v>1579370.8892703056</v>
      </c>
      <c r="K2" s="18">
        <f>'IESS data'!N24</f>
        <v>3158741.7785410881</v>
      </c>
      <c r="L2" s="18">
        <f>'IESS data'!O24</f>
        <v>4738112.6678113937</v>
      </c>
      <c r="M2" s="18">
        <f>'IESS data'!P24</f>
        <v>6317483.5570821762</v>
      </c>
      <c r="N2" s="18">
        <f>'IESS data'!Q24</f>
        <v>7896854.4463527296</v>
      </c>
      <c r="O2" s="18">
        <f>'IESS data'!R24</f>
        <v>9476225.3356232643</v>
      </c>
      <c r="P2" s="18">
        <f>'IESS data'!S24</f>
        <v>11055596.22489357</v>
      </c>
      <c r="Q2" s="18">
        <f>'IESS data'!T24</f>
        <v>12634967.114164352</v>
      </c>
      <c r="R2" s="18">
        <f>'IESS data'!U24</f>
        <v>14214338.003434658</v>
      </c>
      <c r="S2" s="18">
        <f>'IESS data'!V24</f>
        <v>15793708.892705459</v>
      </c>
      <c r="T2" s="18">
        <f>'IESS data'!W24</f>
        <v>20531821.560518265</v>
      </c>
      <c r="U2" s="18">
        <f>'IESS data'!X24</f>
        <v>25269934.228328705</v>
      </c>
      <c r="V2" s="18">
        <f>'IESS data'!Y24</f>
        <v>30008046.896141052</v>
      </c>
      <c r="W2" s="18">
        <f>'IESS data'!Z24</f>
        <v>34746159.563951492</v>
      </c>
      <c r="X2" s="18">
        <f>'IESS data'!AA24</f>
        <v>39484272.231763646</v>
      </c>
      <c r="Y2" s="18">
        <f>'IESS data'!AB24</f>
        <v>42643014.010305405</v>
      </c>
      <c r="Z2" s="18">
        <f>'IESS data'!AC24</f>
        <v>45801755.788846016</v>
      </c>
      <c r="AA2" s="18">
        <f>'IESS data'!AD24</f>
        <v>48960497.567387581</v>
      </c>
      <c r="AB2" s="18">
        <f>'IESS data'!AE24</f>
        <v>52119239.345928192</v>
      </c>
      <c r="AC2" s="18">
        <f>'IESS data'!AF24</f>
        <v>55277981.124469109</v>
      </c>
      <c r="AD2" s="18">
        <f>'IESS data'!AG24</f>
        <v>56857352.013739109</v>
      </c>
      <c r="AE2" s="18">
        <f>'IESS data'!AH24</f>
        <v>58436722.903009892</v>
      </c>
      <c r="AF2" s="18">
        <f>'IESS data'!AI24</f>
        <v>60016093.792280197</v>
      </c>
      <c r="AG2" s="18">
        <f>'IESS data'!AJ24</f>
        <v>61595464.68155098</v>
      </c>
      <c r="AH2" s="18">
        <f>'IESS data'!AK24</f>
        <v>63174835.570821837</v>
      </c>
      <c r="AI2" s="18">
        <f>'IESS data'!AL24</f>
        <v>63174835.570821837</v>
      </c>
      <c r="AJ2" s="18">
        <f>'IESS data'!AM24</f>
        <v>63174835.570821837</v>
      </c>
      <c r="AK2" s="18">
        <f>'IESS data'!AN24</f>
        <v>63174835.570821837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K2"/>
  <sheetViews>
    <sheetView workbookViewId="0">
      <selection activeCell="A4" sqref="A4"/>
    </sheetView>
  </sheetViews>
  <sheetFormatPr defaultRowHeight="15" x14ac:dyDescent="0.25"/>
  <cols>
    <col min="1" max="1" width="38.28515625" customWidth="1"/>
    <col min="2" max="17" width="9.7109375" customWidth="1"/>
  </cols>
  <sheetData>
    <row r="1" spans="1:37" x14ac:dyDescent="0.25">
      <c r="A1" t="s">
        <v>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7</v>
      </c>
      <c r="B2" s="6">
        <f>'CSA-ACP Calculations'!A15</f>
        <v>0</v>
      </c>
      <c r="C2" s="6">
        <f>'CSA-ACP Calculations'!B15</f>
        <v>1000000</v>
      </c>
      <c r="D2" s="6">
        <f>'CSA-ACP Calculations'!C15</f>
        <v>2000000</v>
      </c>
      <c r="E2" s="6">
        <f>'CSA-ACP Calculations'!D15</f>
        <v>3000000</v>
      </c>
      <c r="F2" s="6">
        <f>'CSA-ACP Calculations'!E15</f>
        <v>4000000</v>
      </c>
      <c r="G2" s="6">
        <f>'CSA-ACP Calculations'!F15</f>
        <v>5000000</v>
      </c>
      <c r="H2" s="6">
        <f>'CSA-ACP Calculations'!G15</f>
        <v>6000000</v>
      </c>
      <c r="I2" s="6">
        <f>'CSA-ACP Calculations'!H15</f>
        <v>7000000</v>
      </c>
      <c r="J2" s="6">
        <f>'CSA-ACP Calculations'!I15</f>
        <v>8000000</v>
      </c>
      <c r="K2" s="6">
        <f>'CSA-ACP Calculations'!J15</f>
        <v>9000000</v>
      </c>
      <c r="L2" s="6">
        <f>'CSA-ACP Calculations'!K15</f>
        <v>10000000</v>
      </c>
      <c r="M2" s="6">
        <f>'CSA-ACP Calculations'!L15</f>
        <v>50000000</v>
      </c>
      <c r="N2" s="6">
        <f>'CSA-ACP Calculations'!M15</f>
        <v>90000000</v>
      </c>
      <c r="O2" s="6">
        <f>'CSA-ACP Calculations'!N15</f>
        <v>130000000</v>
      </c>
      <c r="P2" s="6">
        <f>'CSA-ACP Calculations'!O15</f>
        <v>170000000</v>
      </c>
      <c r="Q2" s="6">
        <f>'CSA-ACP Calculations'!P15</f>
        <v>210000000.00000003</v>
      </c>
      <c r="R2" s="6">
        <f>'CSA-ACP Calculations'!Q15</f>
        <v>272000000</v>
      </c>
      <c r="S2" s="6">
        <f>'CSA-ACP Calculations'!R15</f>
        <v>334000000</v>
      </c>
      <c r="T2" s="6">
        <f>'CSA-ACP Calculations'!S15</f>
        <v>396000000</v>
      </c>
      <c r="U2" s="6">
        <f>'CSA-ACP Calculations'!T15</f>
        <v>458000000</v>
      </c>
      <c r="V2" s="6">
        <f>'CSA-ACP Calculations'!U15</f>
        <v>520000000</v>
      </c>
      <c r="W2" s="6">
        <f>'CSA-ACP Calculations'!V15</f>
        <v>552000000</v>
      </c>
      <c r="X2" s="6">
        <f>'CSA-ACP Calculations'!W15</f>
        <v>584000000</v>
      </c>
      <c r="Y2" s="6">
        <f>'CSA-ACP Calculations'!X15</f>
        <v>616000000</v>
      </c>
      <c r="Z2" s="6">
        <f>'CSA-ACP Calculations'!Y15</f>
        <v>648000000</v>
      </c>
      <c r="AA2" s="6">
        <f>'CSA-ACP Calculations'!Z15</f>
        <v>679999999.99999988</v>
      </c>
      <c r="AB2" s="6">
        <f>'CSA-ACP Calculations'!AA15</f>
        <v>710000000</v>
      </c>
      <c r="AC2" s="6">
        <f>'CSA-ACP Calculations'!AB15</f>
        <v>740000000</v>
      </c>
      <c r="AD2" s="6">
        <f>'CSA-ACP Calculations'!AC15</f>
        <v>770000000</v>
      </c>
      <c r="AE2" s="6">
        <f>'CSA-ACP Calculations'!AD15</f>
        <v>800000000</v>
      </c>
      <c r="AF2" s="6">
        <f>'CSA-ACP Calculations'!AE15</f>
        <v>830000000.00000012</v>
      </c>
      <c r="AG2" s="6">
        <f>'CSA-ACP Calculations'!AF15</f>
        <v>778000000</v>
      </c>
      <c r="AH2" s="6">
        <f>'CSA-ACP Calculations'!AG15</f>
        <v>726000000</v>
      </c>
      <c r="AI2" s="6">
        <f>'CSA-ACP Calculations'!AH15</f>
        <v>674000000</v>
      </c>
      <c r="AJ2" s="6">
        <f>'CSA-ACP Calculations'!AI15</f>
        <v>622000000</v>
      </c>
      <c r="AK2" s="6">
        <f>'CSA-ACP Calculations'!AJ15</f>
        <v>570000000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ETP 2017 data</vt:lpstr>
      <vt:lpstr>IESS data</vt:lpstr>
      <vt:lpstr>CSA-ACP Calculations</vt:lpstr>
      <vt:lpstr>CSA-BTCS</vt:lpstr>
      <vt:lpstr>CSA-ACP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2014-08-19T22:24:38Z</dcterms:created>
  <dcterms:modified xsi:type="dcterms:W3CDTF">2020-02-23T11:03:06Z</dcterms:modified>
</cp:coreProperties>
</file>