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ropbox\EPS\"/>
    </mc:Choice>
  </mc:AlternateContent>
  <xr:revisionPtr revIDLastSave="0" documentId="13_ncr:1_{1294E9C4-300F-4506-A279-0CDF4C3DA6B4}" xr6:coauthVersionLast="44" xr6:coauthVersionMax="44" xr10:uidLastSave="{00000000-0000-0000-0000-000000000000}"/>
  <bookViews>
    <workbookView xWindow="-120" yWindow="-120" windowWidth="20730" windowHeight="11160" xr2:uid="{48A2CE00-2ECB-4396-AD1D-62BCB17DCC6E}"/>
  </bookViews>
  <sheets>
    <sheet name="Conversion Factors" sheetId="2" r:id="rId1"/>
  </sheets>
  <externalReferences>
    <externalReference r:id="rId2"/>
    <externalReference r:id="rId3"/>
  </externalReferences>
  <definedNames>
    <definedName name="gal_per_barrel">[1]About!$A$63</definedName>
    <definedName name="preferences.energyunits">[2]Preferences!$C$3</definedName>
    <definedName name="Preferences.PowerUnits">[2]Preferences!$C$5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2" i="2" l="1"/>
  <c r="B90" i="2"/>
  <c r="B84" i="2"/>
  <c r="B85" i="2" s="1"/>
  <c r="B82" i="2"/>
  <c r="B78" i="2"/>
  <c r="B79" i="2" s="1"/>
  <c r="B68" i="2"/>
  <c r="B64" i="2"/>
  <c r="B63" i="2"/>
  <c r="B59" i="2"/>
  <c r="B55" i="2"/>
  <c r="B54" i="2"/>
  <c r="B49" i="2"/>
  <c r="B50" i="2" s="1"/>
  <c r="B45" i="2"/>
  <c r="B44" i="2"/>
  <c r="B43" i="2"/>
  <c r="B38" i="2"/>
  <c r="B30" i="2"/>
  <c r="B29" i="2"/>
  <c r="B31" i="2" s="1"/>
  <c r="B33" i="2" s="1"/>
  <c r="B34" i="2" s="1"/>
</calcChain>
</file>

<file path=xl/sharedStrings.xml><?xml version="1.0" encoding="utf-8"?>
<sst xmlns="http://schemas.openxmlformats.org/spreadsheetml/2006/main" count="86" uniqueCount="66">
  <si>
    <t>Currency</t>
  </si>
  <si>
    <t xml:space="preserve">Weight to Volume Conversion </t>
  </si>
  <si>
    <t>India Inflation Rates</t>
  </si>
  <si>
    <t>See scaling-factors.xlsx for source info</t>
  </si>
  <si>
    <t>Product</t>
  </si>
  <si>
    <t xml:space="preserve">Weight </t>
  </si>
  <si>
    <t xml:space="preserve">Volume </t>
  </si>
  <si>
    <t xml:space="preserve">Barrel </t>
  </si>
  <si>
    <t>Year</t>
  </si>
  <si>
    <t>Rate</t>
  </si>
  <si>
    <t>Value Indexed to 2012</t>
  </si>
  <si>
    <t>(MT)</t>
  </si>
  <si>
    <t>(KL)</t>
  </si>
  <si>
    <t>(bbl)</t>
  </si>
  <si>
    <t>LPG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</si>
  <si>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</si>
  <si>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</si>
  <si>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</si>
  <si>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</si>
  <si>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</si>
  <si>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</si>
  <si>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</si>
  <si>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</si>
  <si>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Ruppees per dollar</t>
  </si>
  <si>
    <t>Fuel-Independent Conversion Factors</t>
  </si>
  <si>
    <t>liters per barrel</t>
  </si>
  <si>
    <t>BTU/kcal</t>
  </si>
  <si>
    <t>BTU/kWh (unit conversion, not a heat rate)</t>
  </si>
  <si>
    <t>Energy in Biomass</t>
  </si>
  <si>
    <t>Wood wastes</t>
  </si>
  <si>
    <t>kcal/kg</t>
  </si>
  <si>
    <t>Cowdung</t>
  </si>
  <si>
    <t>Average of biomass fuels</t>
  </si>
  <si>
    <t>BTU/kg</t>
  </si>
  <si>
    <t>BTU/ton</t>
  </si>
  <si>
    <t xml:space="preserve">Energy in Jet Fuel </t>
  </si>
  <si>
    <t>BTU/barrel</t>
  </si>
  <si>
    <t>BTU/liter</t>
  </si>
  <si>
    <t>Energy in Petroleum Gasoline</t>
  </si>
  <si>
    <t>barrels/ton</t>
  </si>
  <si>
    <t>kcal/barrel</t>
  </si>
  <si>
    <t>Energy in Petroleum Diesel</t>
  </si>
  <si>
    <t>million BTU/barrel</t>
  </si>
  <si>
    <t>million BTU/l</t>
  </si>
  <si>
    <t>BTU/l</t>
  </si>
  <si>
    <t>Energy in LPG</t>
  </si>
  <si>
    <t>kcal/ton</t>
  </si>
  <si>
    <t>Natural Gas</t>
  </si>
  <si>
    <t>trillion BTU / billion cubic m</t>
  </si>
  <si>
    <t>BTU / thousand cubic m</t>
  </si>
  <si>
    <t>Coal</t>
  </si>
  <si>
    <t>million BTU / bbl</t>
  </si>
  <si>
    <t>BTU / bbl</t>
  </si>
  <si>
    <t>Fuel Ethanol</t>
  </si>
  <si>
    <t>bbl/mtoe</t>
  </si>
  <si>
    <t>bbl/litre</t>
  </si>
  <si>
    <t>Refuse Derived Fuel (RDF Grade II minimum)</t>
  </si>
  <si>
    <t>Lignite</t>
  </si>
  <si>
    <t>mtoe/ton</t>
  </si>
  <si>
    <t>million BTU/mtoe</t>
  </si>
  <si>
    <t>million BTU/ton</t>
  </si>
  <si>
    <t>Uranium U3O8</t>
  </si>
  <si>
    <t>kg/ton</t>
  </si>
  <si>
    <t>lb/kg</t>
  </si>
  <si>
    <t>lb/ton</t>
  </si>
  <si>
    <t>BTU/lb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</si>
</sst>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1" applyFill="1" applyAlignment="1" applyProtection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10" fontId="0" fillId="3" borderId="0" xfId="0" applyNumberFormat="1" applyFill="1"/>
    <xf numFmtId="164" fontId="0" fillId="3" borderId="0" xfId="0" applyNumberFormat="1" applyFill="1"/>
    <xf numFmtId="0" fontId="2" fillId="3" borderId="0" xfId="0" applyFont="1" applyFill="1" applyAlignment="1">
      <alignment wrapText="1"/>
    </xf>
    <xf numFmtId="9" fontId="0" fillId="3" borderId="0" xfId="0" applyNumberFormat="1" applyFill="1"/>
    <xf numFmtId="0" fontId="4" fillId="0" borderId="0" xfId="0" applyFont="1" applyFill="1" applyAlignment="1">
      <alignment wrapText="1"/>
    </xf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2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t/OneDrive/Desktop/Copy%20of%20IESS_Version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1011-8DAE-433A-90BF-B72B1E83BAF4}">
  <sheetPr>
    <tabColor rgb="FF92D050"/>
  </sheetPr>
  <dimension ref="A1:I92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26" customWidth="1"/>
    <col min="2" max="2" width="21.28515625" customWidth="1"/>
    <col min="3" max="3" width="26.5703125" customWidth="1"/>
    <col min="6" max="6" width="21.140625" customWidth="1"/>
    <col min="7" max="7" width="11.7109375" customWidth="1"/>
    <col min="8" max="8" width="26.7109375" customWidth="1"/>
    <col min="9" max="9" width="15.42578125" customWidth="1"/>
  </cols>
  <sheetData>
    <row r="1" spans="1:9" x14ac:dyDescent="0.25">
      <c r="A1" s="1" t="s">
        <v>0</v>
      </c>
      <c r="B1" s="2"/>
      <c r="C1" s="2"/>
      <c r="F1" s="1" t="s">
        <v>1</v>
      </c>
      <c r="G1" s="2"/>
      <c r="H1" s="2"/>
      <c r="I1" s="2"/>
    </row>
    <row r="2" spans="1:9" x14ac:dyDescent="0.25">
      <c r="A2" s="3" t="s">
        <v>2</v>
      </c>
      <c r="B2" s="4" t="s">
        <v>3</v>
      </c>
      <c r="C2" s="5"/>
      <c r="F2" s="6" t="s">
        <v>4</v>
      </c>
      <c r="G2" s="7" t="s">
        <v>5</v>
      </c>
      <c r="H2" s="7" t="s">
        <v>6</v>
      </c>
      <c r="I2" s="7" t="s">
        <v>7</v>
      </c>
    </row>
    <row r="3" spans="1:9" x14ac:dyDescent="0.25">
      <c r="A3" s="8" t="s">
        <v>8</v>
      </c>
      <c r="B3" s="8" t="s">
        <v>9</v>
      </c>
      <c r="C3" s="8" t="s">
        <v>10</v>
      </c>
      <c r="F3" s="6"/>
      <c r="G3" s="7" t="s">
        <v>11</v>
      </c>
      <c r="H3" s="7" t="s">
        <v>12</v>
      </c>
      <c r="I3" s="7" t="s">
        <v>13</v>
      </c>
    </row>
    <row r="4" spans="1:9" x14ac:dyDescent="0.25">
      <c r="A4" s="6">
        <v>2010</v>
      </c>
      <c r="B4" s="9">
        <v>9.4700000000000006E-2</v>
      </c>
      <c r="C4" s="10">
        <v>0.84470208721577789</v>
      </c>
      <c r="F4" s="11" t="s">
        <v>14</v>
      </c>
      <c r="G4" s="7">
        <v>1</v>
      </c>
      <c r="H4" s="7">
        <v>1.8440000000000001</v>
      </c>
      <c r="I4" s="7">
        <v>11.6</v>
      </c>
    </row>
    <row r="5" spans="1:9" x14ac:dyDescent="0.25">
      <c r="A5" s="6">
        <v>2011</v>
      </c>
      <c r="B5" s="9">
        <v>6.4899999999999999E-2</v>
      </c>
      <c r="C5" s="10">
        <v>0.8995232526760818</v>
      </c>
      <c r="F5" s="11" t="s">
        <v>15</v>
      </c>
      <c r="G5" s="7">
        <v>1</v>
      </c>
      <c r="H5" s="7">
        <v>1.411</v>
      </c>
      <c r="I5" s="7">
        <v>8.8800000000000008</v>
      </c>
    </row>
    <row r="6" spans="1:9" x14ac:dyDescent="0.25">
      <c r="A6" s="6">
        <v>2012</v>
      </c>
      <c r="B6" s="9">
        <v>0.11169999999999999</v>
      </c>
      <c r="C6" s="6">
        <v>1</v>
      </c>
      <c r="F6" s="11" t="s">
        <v>16</v>
      </c>
      <c r="G6" s="7">
        <v>1</v>
      </c>
      <c r="H6" s="7">
        <v>1.21</v>
      </c>
      <c r="I6" s="7">
        <v>7.61</v>
      </c>
    </row>
    <row r="7" spans="1:9" x14ac:dyDescent="0.25">
      <c r="A7" s="6">
        <v>2013</v>
      </c>
      <c r="B7" s="9">
        <v>9.1300000000000006E-2</v>
      </c>
      <c r="C7" s="10">
        <v>1.0912999999999999</v>
      </c>
      <c r="F7" s="11" t="s">
        <v>17</v>
      </c>
      <c r="G7" s="7">
        <v>1</v>
      </c>
      <c r="H7" s="7">
        <v>1.2849999999999999</v>
      </c>
      <c r="I7" s="7">
        <v>8.08</v>
      </c>
    </row>
    <row r="8" spans="1:9" x14ac:dyDescent="0.25">
      <c r="A8" s="6">
        <v>2014</v>
      </c>
      <c r="B8" s="9">
        <v>5.8599999999999999E-2</v>
      </c>
      <c r="C8" s="10">
        <v>1.1552501799999999</v>
      </c>
      <c r="F8" s="11" t="s">
        <v>18</v>
      </c>
      <c r="G8" s="7">
        <v>1</v>
      </c>
      <c r="H8" s="7">
        <v>1.288</v>
      </c>
      <c r="I8" s="7">
        <v>8.1</v>
      </c>
    </row>
    <row r="9" spans="1:9" x14ac:dyDescent="0.25">
      <c r="A9" s="6">
        <v>2015</v>
      </c>
      <c r="B9" s="9">
        <v>6.3200000000000006E-2</v>
      </c>
      <c r="C9" s="10">
        <v>1.2282619913759998</v>
      </c>
      <c r="F9" s="11" t="s">
        <v>19</v>
      </c>
      <c r="G9" s="7">
        <v>1</v>
      </c>
      <c r="H9" s="7">
        <v>1.1719999999999999</v>
      </c>
      <c r="I9" s="7">
        <v>7.37</v>
      </c>
    </row>
    <row r="10" spans="1:9" x14ac:dyDescent="0.25">
      <c r="A10" s="6">
        <v>2016</v>
      </c>
      <c r="B10" s="9">
        <v>2.23E-2</v>
      </c>
      <c r="C10" s="10">
        <v>1.2556522337836846</v>
      </c>
      <c r="F10" s="11" t="s">
        <v>20</v>
      </c>
      <c r="G10" s="7">
        <v>1</v>
      </c>
      <c r="H10" s="7">
        <v>1.071</v>
      </c>
      <c r="I10" s="7">
        <v>6.74</v>
      </c>
    </row>
    <row r="11" spans="1:9" x14ac:dyDescent="0.25">
      <c r="A11" s="6">
        <v>2017</v>
      </c>
      <c r="B11" s="12">
        <v>0.04</v>
      </c>
      <c r="C11" s="10">
        <v>1.3058783231350322</v>
      </c>
      <c r="F11" s="11" t="s">
        <v>21</v>
      </c>
      <c r="G11" s="7">
        <v>1</v>
      </c>
      <c r="H11" s="7">
        <v>1.17</v>
      </c>
      <c r="I11" s="7">
        <v>7.33</v>
      </c>
    </row>
    <row r="12" spans="1:9" x14ac:dyDescent="0.25">
      <c r="A12" s="6">
        <v>2018</v>
      </c>
      <c r="B12" s="9">
        <v>5.2400000000000002E-2</v>
      </c>
      <c r="C12" s="6">
        <v>1.3740000000000001</v>
      </c>
      <c r="F12" s="13" t="s">
        <v>22</v>
      </c>
    </row>
    <row r="13" spans="1:9" x14ac:dyDescent="0.25">
      <c r="A13" s="3" t="s">
        <v>23</v>
      </c>
      <c r="B13" s="4" t="s">
        <v>3</v>
      </c>
      <c r="C13" s="6"/>
    </row>
    <row r="14" spans="1:9" x14ac:dyDescent="0.25">
      <c r="A14" s="6">
        <v>2010</v>
      </c>
      <c r="B14" s="6">
        <v>44.81</v>
      </c>
      <c r="C14" s="6"/>
    </row>
    <row r="15" spans="1:9" x14ac:dyDescent="0.25">
      <c r="A15" s="6">
        <v>2011</v>
      </c>
      <c r="B15" s="6">
        <v>53.26</v>
      </c>
      <c r="C15" s="6"/>
    </row>
    <row r="16" spans="1:9" x14ac:dyDescent="0.25">
      <c r="A16" s="6">
        <v>2012</v>
      </c>
      <c r="B16" s="6">
        <v>54.77</v>
      </c>
      <c r="C16" s="6"/>
    </row>
    <row r="17" spans="1:3" x14ac:dyDescent="0.25">
      <c r="A17" s="6">
        <v>2013</v>
      </c>
      <c r="B17" s="6">
        <v>61.89</v>
      </c>
      <c r="C17" s="6"/>
    </row>
    <row r="18" spans="1:3" ht="18.75" customHeight="1" x14ac:dyDescent="0.25">
      <c r="A18" s="6">
        <v>2014</v>
      </c>
      <c r="B18" s="6">
        <v>63.33</v>
      </c>
      <c r="C18" s="6"/>
    </row>
    <row r="19" spans="1:3" x14ac:dyDescent="0.25">
      <c r="A19" s="6">
        <v>2015</v>
      </c>
      <c r="B19" s="6">
        <v>66.319999999999993</v>
      </c>
      <c r="C19" s="6"/>
    </row>
    <row r="20" spans="1:3" x14ac:dyDescent="0.25">
      <c r="A20" s="6">
        <v>2016</v>
      </c>
      <c r="B20" s="6">
        <v>67.95</v>
      </c>
      <c r="C20" s="6"/>
    </row>
    <row r="21" spans="1:3" x14ac:dyDescent="0.25">
      <c r="A21" s="6">
        <v>2017</v>
      </c>
      <c r="B21" s="6">
        <v>63.92</v>
      </c>
      <c r="C21" s="6"/>
    </row>
    <row r="22" spans="1:3" x14ac:dyDescent="0.25">
      <c r="A22" s="6">
        <v>2018</v>
      </c>
      <c r="B22" s="6">
        <v>68.66</v>
      </c>
      <c r="C22" s="6"/>
    </row>
    <row r="23" spans="1:3" x14ac:dyDescent="0.25">
      <c r="A23" s="1" t="s">
        <v>24</v>
      </c>
      <c r="B23" s="2"/>
      <c r="C23" s="2"/>
    </row>
    <row r="24" spans="1:3" x14ac:dyDescent="0.25">
      <c r="A24" s="6" t="s">
        <v>25</v>
      </c>
      <c r="B24" s="6">
        <v>158.9873</v>
      </c>
      <c r="C24" s="6"/>
    </row>
    <row r="25" spans="1:3" x14ac:dyDescent="0.25">
      <c r="A25" s="6" t="s">
        <v>26</v>
      </c>
      <c r="B25" s="6">
        <v>3.9656699999999998</v>
      </c>
      <c r="C25" s="6"/>
    </row>
    <row r="26" spans="1:3" ht="30" x14ac:dyDescent="0.25">
      <c r="A26" s="11" t="s">
        <v>27</v>
      </c>
      <c r="B26" s="6">
        <v>3412.14</v>
      </c>
      <c r="C26" s="6"/>
    </row>
    <row r="28" spans="1:3" x14ac:dyDescent="0.25">
      <c r="A28" s="1" t="s">
        <v>28</v>
      </c>
      <c r="B28" s="2"/>
      <c r="C28" s="2"/>
    </row>
    <row r="29" spans="1:3" x14ac:dyDescent="0.25">
      <c r="A29" t="s">
        <v>29</v>
      </c>
      <c r="B29">
        <f>AVERAGE(2500,3850)</f>
        <v>3175</v>
      </c>
      <c r="C29" t="s">
        <v>30</v>
      </c>
    </row>
    <row r="30" spans="1:3" x14ac:dyDescent="0.25">
      <c r="A30" t="s">
        <v>31</v>
      </c>
      <c r="B30">
        <f>AVERAGE(3140,3290)</f>
        <v>3215</v>
      </c>
      <c r="C30" t="s">
        <v>30</v>
      </c>
    </row>
    <row r="31" spans="1:3" x14ac:dyDescent="0.25">
      <c r="A31" t="s">
        <v>32</v>
      </c>
      <c r="B31">
        <f>AVERAGE(B29:B30)</f>
        <v>3195</v>
      </c>
      <c r="C31" t="s">
        <v>30</v>
      </c>
    </row>
    <row r="32" spans="1:3" x14ac:dyDescent="0.25">
      <c r="B32" s="14">
        <v>3.9656699999999998</v>
      </c>
      <c r="C32" t="s">
        <v>26</v>
      </c>
    </row>
    <row r="33" spans="1:3" x14ac:dyDescent="0.25">
      <c r="B33" s="15">
        <f>B31*B32</f>
        <v>12670.315649999999</v>
      </c>
      <c r="C33" t="s">
        <v>33</v>
      </c>
    </row>
    <row r="34" spans="1:3" x14ac:dyDescent="0.25">
      <c r="B34" s="16">
        <f>B33*1000</f>
        <v>12670315.649999999</v>
      </c>
      <c r="C34" t="s">
        <v>34</v>
      </c>
    </row>
    <row r="36" spans="1:3" x14ac:dyDescent="0.25">
      <c r="A36" s="1" t="s">
        <v>35</v>
      </c>
      <c r="B36" s="2"/>
      <c r="C36" s="2"/>
    </row>
    <row r="37" spans="1:3" x14ac:dyDescent="0.25">
      <c r="B37">
        <v>5670000</v>
      </c>
      <c r="C37" t="s">
        <v>36</v>
      </c>
    </row>
    <row r="38" spans="1:3" x14ac:dyDescent="0.25">
      <c r="B38" s="15">
        <f>B37/B24</f>
        <v>35663.225930624649</v>
      </c>
      <c r="C38" t="s">
        <v>37</v>
      </c>
    </row>
    <row r="40" spans="1:3" x14ac:dyDescent="0.25">
      <c r="A40" s="1" t="s">
        <v>38</v>
      </c>
      <c r="B40" s="2"/>
      <c r="C40" s="2"/>
    </row>
    <row r="41" spans="1:3" x14ac:dyDescent="0.25">
      <c r="B41">
        <v>10700</v>
      </c>
      <c r="C41" t="s">
        <v>30</v>
      </c>
    </row>
    <row r="42" spans="1:3" x14ac:dyDescent="0.25">
      <c r="B42">
        <v>8.5299999999999994</v>
      </c>
      <c r="C42" t="s">
        <v>39</v>
      </c>
    </row>
    <row r="43" spans="1:3" x14ac:dyDescent="0.25">
      <c r="B43" s="16">
        <f>B41*1000/B42</f>
        <v>1254396.248534584</v>
      </c>
      <c r="C43" t="s">
        <v>40</v>
      </c>
    </row>
    <row r="44" spans="1:3" x14ac:dyDescent="0.25">
      <c r="B44" s="16">
        <f>B43*B25</f>
        <v>4974521.5709261429</v>
      </c>
      <c r="C44" t="s">
        <v>36</v>
      </c>
    </row>
    <row r="45" spans="1:3" x14ac:dyDescent="0.25">
      <c r="B45" s="16">
        <f>B44/B24</f>
        <v>31288.798356385338</v>
      </c>
      <c r="C45" t="s">
        <v>37</v>
      </c>
    </row>
    <row r="47" spans="1:3" x14ac:dyDescent="0.25">
      <c r="A47" s="1" t="s">
        <v>41</v>
      </c>
      <c r="B47" s="2"/>
      <c r="C47" s="2"/>
    </row>
    <row r="48" spans="1:3" x14ac:dyDescent="0.25">
      <c r="B48">
        <v>5.8170000000000002</v>
      </c>
      <c r="C48" t="s">
        <v>42</v>
      </c>
    </row>
    <row r="49" spans="1:3" x14ac:dyDescent="0.25">
      <c r="B49">
        <f>B48/B24</f>
        <v>3.6587828084381581E-2</v>
      </c>
      <c r="C49" t="s">
        <v>43</v>
      </c>
    </row>
    <row r="50" spans="1:3" x14ac:dyDescent="0.25">
      <c r="B50" s="16">
        <f>B49*10^6</f>
        <v>36587.828084381581</v>
      </c>
      <c r="C50" t="s">
        <v>44</v>
      </c>
    </row>
    <row r="51" spans="1:3" x14ac:dyDescent="0.25">
      <c r="B51" s="16"/>
    </row>
    <row r="52" spans="1:3" x14ac:dyDescent="0.25">
      <c r="A52" s="1" t="s">
        <v>45</v>
      </c>
      <c r="B52" s="17"/>
      <c r="C52" s="2"/>
    </row>
    <row r="53" spans="1:3" x14ac:dyDescent="0.25">
      <c r="A53" s="6"/>
      <c r="B53" s="6">
        <v>11300</v>
      </c>
      <c r="C53" s="6" t="s">
        <v>30</v>
      </c>
    </row>
    <row r="54" spans="1:3" x14ac:dyDescent="0.25">
      <c r="A54" s="6"/>
      <c r="B54" s="6">
        <f>B53*1000</f>
        <v>11300000</v>
      </c>
      <c r="C54" s="6" t="s">
        <v>46</v>
      </c>
    </row>
    <row r="55" spans="1:3" x14ac:dyDescent="0.25">
      <c r="A55" s="6"/>
      <c r="B55" s="18">
        <f>B54*B25</f>
        <v>44812071</v>
      </c>
      <c r="C55" s="6" t="s">
        <v>34</v>
      </c>
    </row>
    <row r="57" spans="1:3" x14ac:dyDescent="0.25">
      <c r="A57" s="1" t="s">
        <v>47</v>
      </c>
      <c r="B57" s="2"/>
      <c r="C57" s="2"/>
    </row>
    <row r="58" spans="1:3" x14ac:dyDescent="0.25">
      <c r="A58" s="6"/>
      <c r="B58" s="6">
        <v>36</v>
      </c>
      <c r="C58" s="6" t="s">
        <v>48</v>
      </c>
    </row>
    <row r="59" spans="1:3" x14ac:dyDescent="0.25">
      <c r="A59" s="6"/>
      <c r="B59" s="6">
        <f>B58*10^6</f>
        <v>36000000</v>
      </c>
      <c r="C59" s="6" t="s">
        <v>49</v>
      </c>
    </row>
    <row r="61" spans="1:3" x14ac:dyDescent="0.25">
      <c r="A61" s="1" t="s">
        <v>50</v>
      </c>
      <c r="B61" s="2"/>
      <c r="C61" s="2"/>
    </row>
    <row r="62" spans="1:3" x14ac:dyDescent="0.25">
      <c r="B62">
        <v>6500</v>
      </c>
      <c r="C62" t="s">
        <v>30</v>
      </c>
    </row>
    <row r="63" spans="1:3" x14ac:dyDescent="0.25">
      <c r="B63">
        <f>B25*B62</f>
        <v>25776.855</v>
      </c>
      <c r="C63" t="s">
        <v>33</v>
      </c>
    </row>
    <row r="64" spans="1:3" x14ac:dyDescent="0.25">
      <c r="B64">
        <f>B63*1000</f>
        <v>25776855</v>
      </c>
      <c r="C64" t="s">
        <v>34</v>
      </c>
    </row>
    <row r="66" spans="1:3" x14ac:dyDescent="0.25">
      <c r="A66" s="1" t="s">
        <v>21</v>
      </c>
      <c r="B66" s="2"/>
      <c r="C66" s="2"/>
    </row>
    <row r="67" spans="1:3" x14ac:dyDescent="0.25">
      <c r="B67">
        <v>5.8</v>
      </c>
      <c r="C67" t="s">
        <v>51</v>
      </c>
    </row>
    <row r="68" spans="1:3" x14ac:dyDescent="0.25">
      <c r="B68">
        <f>B67*10^6</f>
        <v>5800000</v>
      </c>
      <c r="C68" t="s">
        <v>52</v>
      </c>
    </row>
    <row r="70" spans="1:3" x14ac:dyDescent="0.25">
      <c r="A70" s="1" t="s">
        <v>53</v>
      </c>
      <c r="B70" s="2"/>
      <c r="C70" s="2"/>
    </row>
    <row r="71" spans="1:3" x14ac:dyDescent="0.25">
      <c r="B71">
        <v>12.93</v>
      </c>
      <c r="C71" t="s">
        <v>54</v>
      </c>
    </row>
    <row r="72" spans="1:3" x14ac:dyDescent="0.25">
      <c r="B72">
        <v>3.2589999999999999</v>
      </c>
      <c r="C72" t="s">
        <v>51</v>
      </c>
    </row>
    <row r="73" spans="1:3" x14ac:dyDescent="0.25">
      <c r="B73">
        <v>6.2899999999999996E-3</v>
      </c>
      <c r="C73" t="s">
        <v>55</v>
      </c>
    </row>
    <row r="75" spans="1:3" x14ac:dyDescent="0.25">
      <c r="A75" s="1" t="s">
        <v>56</v>
      </c>
      <c r="B75" s="2"/>
      <c r="C75" s="2"/>
    </row>
    <row r="76" spans="1:3" x14ac:dyDescent="0.25">
      <c r="B76">
        <v>3750</v>
      </c>
      <c r="C76" t="s">
        <v>30</v>
      </c>
    </row>
    <row r="77" spans="1:3" x14ac:dyDescent="0.25">
      <c r="B77" s="14">
        <v>3.9656699999999998</v>
      </c>
      <c r="C77" t="s">
        <v>26</v>
      </c>
    </row>
    <row r="78" spans="1:3" x14ac:dyDescent="0.25">
      <c r="B78">
        <f>B76*B77</f>
        <v>14871.262499999999</v>
      </c>
      <c r="C78" t="s">
        <v>33</v>
      </c>
    </row>
    <row r="79" spans="1:3" x14ac:dyDescent="0.25">
      <c r="B79">
        <f>B78*1000</f>
        <v>14871262.499999998</v>
      </c>
      <c r="C79" t="s">
        <v>34</v>
      </c>
    </row>
    <row r="81" spans="1:3" x14ac:dyDescent="0.25">
      <c r="A81" s="1" t="s">
        <v>57</v>
      </c>
      <c r="B81" s="2"/>
      <c r="C81" s="2"/>
    </row>
    <row r="82" spans="1:3" x14ac:dyDescent="0.25">
      <c r="B82" s="14">
        <f>1/3</f>
        <v>0.33333333333333331</v>
      </c>
      <c r="C82" t="s">
        <v>58</v>
      </c>
    </row>
    <row r="83" spans="1:3" x14ac:dyDescent="0.25">
      <c r="B83">
        <v>40</v>
      </c>
      <c r="C83" t="s">
        <v>59</v>
      </c>
    </row>
    <row r="84" spans="1:3" x14ac:dyDescent="0.25">
      <c r="B84" s="19">
        <f>B82*B83</f>
        <v>13.333333333333332</v>
      </c>
      <c r="C84" t="s">
        <v>60</v>
      </c>
    </row>
    <row r="85" spans="1:3" x14ac:dyDescent="0.25">
      <c r="B85">
        <f>B84*10^6</f>
        <v>13333333.333333332</v>
      </c>
      <c r="C85" t="s">
        <v>34</v>
      </c>
    </row>
    <row r="87" spans="1:3" x14ac:dyDescent="0.25">
      <c r="A87" s="1" t="s">
        <v>61</v>
      </c>
      <c r="B87" s="2"/>
      <c r="C87" s="2"/>
    </row>
    <row r="88" spans="1:3" x14ac:dyDescent="0.25">
      <c r="B88" s="20">
        <v>1000</v>
      </c>
      <c r="C88" t="s">
        <v>62</v>
      </c>
    </row>
    <row r="89" spans="1:3" x14ac:dyDescent="0.25">
      <c r="B89" s="20">
        <v>2.2050000000000001</v>
      </c>
      <c r="C89" t="s">
        <v>63</v>
      </c>
    </row>
    <row r="90" spans="1:3" x14ac:dyDescent="0.25">
      <c r="B90" s="20">
        <f>B88*B89</f>
        <v>2205</v>
      </c>
      <c r="C90" t="s">
        <v>64</v>
      </c>
    </row>
    <row r="91" spans="1:3" x14ac:dyDescent="0.25">
      <c r="B91">
        <v>180000000</v>
      </c>
      <c r="C91" t="s">
        <v>65</v>
      </c>
    </row>
    <row r="92" spans="1:3" x14ac:dyDescent="0.25">
      <c r="B92">
        <f>B91*B90</f>
        <v>396900000000</v>
      </c>
      <c r="C9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Swamy</dc:creator>
  <cp:lastModifiedBy>Deepthi Swamy</cp:lastModifiedBy>
  <dcterms:created xsi:type="dcterms:W3CDTF">2019-12-31T11:22:36Z</dcterms:created>
  <dcterms:modified xsi:type="dcterms:W3CDTF">2020-02-24T07:07:26Z</dcterms:modified>
</cp:coreProperties>
</file>