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BGrBSC\"/>
    </mc:Choice>
  </mc:AlternateContent>
  <xr:revisionPtr revIDLastSave="0" documentId="13_ncr:1_{10843493-661A-4DE5-B438-066FB4B039DB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ESS+IEA+CEA" sheetId="5" r:id="rId2"/>
    <sheet name="Calcs" sheetId="6" r:id="rId3"/>
    <sheet name="BGrBS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6" l="1"/>
  <c r="S2" i="6"/>
  <c r="T2" i="6"/>
  <c r="U2" i="6"/>
  <c r="V2" i="6"/>
  <c r="W2" i="6"/>
  <c r="X2" i="6"/>
  <c r="Y2" i="6"/>
  <c r="Z2" i="6"/>
  <c r="AA2" i="6"/>
  <c r="Q2" i="6"/>
  <c r="AD2" i="6"/>
  <c r="AE2" i="6"/>
  <c r="AF2" i="6"/>
  <c r="AC2" i="6"/>
  <c r="O2" i="6"/>
  <c r="N2" i="6"/>
  <c r="J2" i="6"/>
  <c r="K2" i="6"/>
  <c r="L2" i="6"/>
  <c r="I2" i="6"/>
  <c r="G2" i="6"/>
  <c r="F2" i="6"/>
  <c r="P2" i="6"/>
  <c r="H3" i="5" l="1"/>
  <c r="H4" i="5"/>
  <c r="H5" i="5"/>
  <c r="AG2" i="6" s="1"/>
  <c r="AH2" i="6" s="1"/>
  <c r="AI2" i="6" s="1"/>
  <c r="AJ2" i="6" s="1"/>
  <c r="G3" i="5"/>
  <c r="G4" i="5"/>
  <c r="G5" i="5"/>
  <c r="AB2" i="6" s="1"/>
  <c r="F3" i="5"/>
  <c r="F4" i="5"/>
  <c r="F5" i="5"/>
  <c r="E3" i="5"/>
  <c r="E4" i="5"/>
  <c r="E5" i="5"/>
  <c r="D3" i="5"/>
  <c r="M2" i="6" s="1"/>
  <c r="D4" i="5"/>
  <c r="D5" i="5"/>
  <c r="C3" i="5"/>
  <c r="H2" i="6" s="1"/>
  <c r="C4" i="5"/>
  <c r="C5" i="5"/>
  <c r="B4" i="5"/>
  <c r="B5" i="5"/>
  <c r="B3" i="5"/>
  <c r="H2" i="5"/>
  <c r="G2" i="5"/>
  <c r="F2" i="5"/>
  <c r="E2" i="5"/>
  <c r="D2" i="5"/>
  <c r="C2" i="5"/>
  <c r="B2" i="5"/>
  <c r="B10" i="3" l="1"/>
  <c r="B5" i="3"/>
  <c r="B15" i="3" l="1"/>
  <c r="B4" i="3"/>
  <c r="B6" i="3"/>
  <c r="B20" i="3" l="1"/>
  <c r="B7" i="3"/>
  <c r="B11" i="3"/>
  <c r="B25" i="3" l="1"/>
  <c r="B12" i="3"/>
  <c r="B16" i="3"/>
  <c r="B9" i="3"/>
  <c r="B35" i="3" l="1"/>
  <c r="B30" i="3"/>
  <c r="B17" i="3"/>
  <c r="B21" i="3"/>
  <c r="B14" i="3"/>
  <c r="B13" i="3"/>
  <c r="B19" i="3" l="1"/>
  <c r="B18" i="3"/>
  <c r="B26" i="3"/>
  <c r="B22" i="3"/>
  <c r="B31" i="3" l="1"/>
  <c r="B27" i="3"/>
  <c r="B36" i="3"/>
  <c r="B24" i="3"/>
  <c r="B23" i="3"/>
  <c r="B29" i="3" l="1"/>
  <c r="B28" i="3"/>
  <c r="B38" i="3"/>
  <c r="B37" i="3"/>
  <c r="B32" i="3"/>
  <c r="B34" i="3" l="1"/>
  <c r="B33" i="3"/>
  <c r="B8" i="3"/>
</calcChain>
</file>

<file path=xl/sharedStrings.xml><?xml version="1.0" encoding="utf-8"?>
<sst xmlns="http://schemas.openxmlformats.org/spreadsheetml/2006/main" count="57" uniqueCount="42">
  <si>
    <t>Source:</t>
  </si>
  <si>
    <t>Notes</t>
  </si>
  <si>
    <t>Battery Storage Capacity (MW)</t>
  </si>
  <si>
    <t>Trajectory assumptions</t>
  </si>
  <si>
    <t>Cumulative-Storage -- Overall Scenario</t>
  </si>
  <si>
    <t>GW</t>
  </si>
  <si>
    <t>Trajectory</t>
  </si>
  <si>
    <t>Comment</t>
  </si>
  <si>
    <t>Chosen</t>
  </si>
  <si>
    <t>Cumulative:Storage -- Energy Applications</t>
  </si>
  <si>
    <t>Twh</t>
  </si>
  <si>
    <t>Cumulative Storage -- Power Applications</t>
  </si>
  <si>
    <t>Fixed Assumptions</t>
  </si>
  <si>
    <t>Share of pumped hydro storage, battery storage and other types of storage</t>
  </si>
  <si>
    <t>%</t>
  </si>
  <si>
    <t>Pumped Hydro</t>
  </si>
  <si>
    <t>Battery Storage</t>
  </si>
  <si>
    <t>Others</t>
  </si>
  <si>
    <t>Efficiency</t>
  </si>
  <si>
    <t>battery storage forecast</t>
  </si>
  <si>
    <t>NITI Aayog</t>
  </si>
  <si>
    <t>http://indiaenergy.gov.in/iess/docs/IESS_Version2.2.xlsx</t>
  </si>
  <si>
    <t>Table VII.c.</t>
  </si>
  <si>
    <t>BGrBSC BAU Grid Battery Storage Capacity</t>
  </si>
  <si>
    <t>http://cea.nic.in/reports/others/planning/irp/Optimal_generation_mix_report.pdf</t>
  </si>
  <si>
    <t xml:space="preserve">IESS Trajectory </t>
  </si>
  <si>
    <t>IEA-NPS</t>
  </si>
  <si>
    <t>CEA (optimal gen mix)</t>
  </si>
  <si>
    <t>https://www.iea.org/newsroom/news/2019/february/battery-storage-is-almost-ready-to-play-the-flexibility-game.html</t>
  </si>
  <si>
    <t>India Energy Security Scenarios v2</t>
  </si>
  <si>
    <t>Optimal Generation Mix report for 2030</t>
  </si>
  <si>
    <t>CEA</t>
  </si>
  <si>
    <t>IEA</t>
  </si>
  <si>
    <t>India projections for IEA's New Policies Scenario</t>
  </si>
  <si>
    <t>Notes:</t>
  </si>
  <si>
    <t>CEA's Optimal Generation Mix report for 2030 projects 34 GW battery storage by 2029-30, with their model including it from 2026-27 onwards</t>
  </si>
  <si>
    <t>Since battery costs are projected to fall significantly by 2030, something which is accounted for in CEA's model for the optimal generation mix,</t>
  </si>
  <si>
    <t>Instead, we start the projections with more conservative levels (i.e. IESS BAU Level 2 trajectory of 5 GW for 2022)</t>
  </si>
  <si>
    <t>we use CEA's 34 GW official target for 2030, and as per IEES's Level 4 till 2047</t>
  </si>
  <si>
    <t>This is in the range comparable to IESS's heroic effort trajectory (Level 4) and also with IEA's India-projections for 2030 in the New Policies Scenario</t>
  </si>
  <si>
    <t>However, since cost is still a barrier in the immediate future, it would not be realistic to use IESS's Level 4 values for the 2020-30 period</t>
  </si>
  <si>
    <t>Values from 2014-19 are held to be zero due to lack of battery storage in current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</si>
</sst>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-2]* #,##0.00_);_([$€-2]* \(#,##0.00\);_([$€-2]* &quot;-&quot;??_)"/>
    <numFmt numFmtId="165" formatCode="0.000"/>
    <numFmt numFmtId="166" formatCode="_ * #,##0.00_ ;_ * \-#,##0.00_ ;_ * &quot;-&quot;??_ ;_ @_ "/>
    <numFmt numFmtId="167" formatCode="#,##0.0_);\(#,##0.0\);&quot;-&quot;_);@"/>
    <numFmt numFmtId="168" formatCode="_ * #,##0.0_ ;_ * \-#,##0.0_ ;_ * &quot;-&quot;??_ ;_ @_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sz val="9"/>
      <color theme="1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166" fontId="2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22" fillId="16" borderId="10" xfId="52" applyFont="1" applyFill="1" applyBorder="1" applyAlignment="1">
      <alignment horizontal="left" vertical="center" indent="1"/>
    </xf>
    <xf numFmtId="0" fontId="23" fillId="16" borderId="11" xfId="52" applyFont="1" applyFill="1" applyBorder="1" applyAlignment="1">
      <alignment vertical="center"/>
    </xf>
    <xf numFmtId="0" fontId="23" fillId="16" borderId="12" xfId="52" applyFont="1" applyFill="1" applyBorder="1" applyAlignment="1">
      <alignment vertical="center"/>
    </xf>
    <xf numFmtId="0" fontId="23" fillId="17" borderId="13" xfId="52" applyFont="1" applyFill="1" applyBorder="1"/>
    <xf numFmtId="0" fontId="23" fillId="17" borderId="0" xfId="52" applyFont="1" applyFill="1" applyBorder="1"/>
    <xf numFmtId="0" fontId="23" fillId="17" borderId="14" xfId="52" applyFont="1" applyFill="1" applyBorder="1"/>
    <xf numFmtId="0" fontId="24" fillId="17" borderId="0" xfId="52" applyFont="1" applyFill="1" applyBorder="1"/>
    <xf numFmtId="0" fontId="23" fillId="17" borderId="0" xfId="52" quotePrefix="1" applyFont="1" applyFill="1" applyBorder="1" applyAlignment="1">
      <alignment horizontal="right"/>
    </xf>
    <xf numFmtId="0" fontId="23" fillId="17" borderId="0" xfId="52" applyFont="1" applyFill="1" applyBorder="1" applyAlignment="1">
      <alignment horizontal="right"/>
    </xf>
    <xf numFmtId="0" fontId="22" fillId="17" borderId="15" xfId="52" applyFont="1" applyFill="1" applyBorder="1" applyAlignment="1">
      <alignment vertical="center"/>
    </xf>
    <xf numFmtId="0" fontId="22" fillId="17" borderId="15" xfId="52" applyNumberFormat="1" applyFont="1" applyFill="1" applyBorder="1" applyAlignment="1">
      <alignment horizontal="right" vertical="center"/>
    </xf>
    <xf numFmtId="0" fontId="22" fillId="17" borderId="16" xfId="52" applyNumberFormat="1" applyFont="1" applyFill="1" applyBorder="1" applyAlignment="1">
      <alignment horizontal="right" vertical="center"/>
    </xf>
    <xf numFmtId="0" fontId="23" fillId="17" borderId="0" xfId="52" applyNumberFormat="1" applyFont="1" applyFill="1" applyBorder="1" applyAlignment="1">
      <alignment vertical="center"/>
    </xf>
    <xf numFmtId="0" fontId="23" fillId="17" borderId="0" xfId="52" applyFont="1" applyFill="1" applyBorder="1" applyAlignment="1">
      <alignment vertical="center"/>
    </xf>
    <xf numFmtId="166" fontId="23" fillId="17" borderId="0" xfId="53" applyFont="1" applyFill="1" applyBorder="1" applyAlignment="1">
      <alignment vertical="center"/>
    </xf>
    <xf numFmtId="0" fontId="23" fillId="17" borderId="17" xfId="52" applyNumberFormat="1" applyFont="1" applyFill="1" applyBorder="1" applyAlignment="1">
      <alignment vertical="center"/>
    </xf>
    <xf numFmtId="0" fontId="23" fillId="17" borderId="17" xfId="52" applyFont="1" applyFill="1" applyBorder="1" applyAlignment="1">
      <alignment vertical="center"/>
    </xf>
    <xf numFmtId="166" fontId="23" fillId="17" borderId="17" xfId="53" applyFont="1" applyFill="1" applyBorder="1" applyAlignment="1">
      <alignment vertical="center"/>
    </xf>
    <xf numFmtId="0" fontId="23" fillId="17" borderId="18" xfId="52" applyNumberFormat="1" applyFont="1" applyFill="1" applyBorder="1" applyAlignment="1">
      <alignment horizontal="center" vertical="center"/>
    </xf>
    <xf numFmtId="0" fontId="23" fillId="17" borderId="18" xfId="52" applyFont="1" applyFill="1" applyBorder="1" applyAlignment="1">
      <alignment vertical="center"/>
    </xf>
    <xf numFmtId="167" fontId="23" fillId="17" borderId="18" xfId="53" applyNumberFormat="1" applyFont="1" applyFill="1" applyBorder="1" applyAlignment="1">
      <alignment vertical="center"/>
    </xf>
    <xf numFmtId="167" fontId="23" fillId="17" borderId="19" xfId="53" applyNumberFormat="1" applyFont="1" applyFill="1" applyBorder="1" applyAlignment="1">
      <alignment vertical="center"/>
    </xf>
    <xf numFmtId="0" fontId="25" fillId="17" borderId="13" xfId="52" applyFont="1" applyFill="1" applyBorder="1"/>
    <xf numFmtId="166" fontId="23" fillId="17" borderId="0" xfId="53" applyFont="1" applyFill="1" applyBorder="1" applyAlignment="1">
      <alignment horizontal="right" vertical="center"/>
    </xf>
    <xf numFmtId="168" fontId="23" fillId="17" borderId="20" xfId="53" applyNumberFormat="1" applyFont="1" applyFill="1" applyBorder="1" applyAlignment="1">
      <alignment vertical="center"/>
    </xf>
    <xf numFmtId="0" fontId="23" fillId="0" borderId="0" xfId="52" applyFont="1"/>
    <xf numFmtId="0" fontId="24" fillId="16" borderId="0" xfId="52" applyFont="1" applyFill="1"/>
    <xf numFmtId="0" fontId="23" fillId="16" borderId="0" xfId="52" applyFont="1" applyFill="1"/>
    <xf numFmtId="0" fontId="23" fillId="17" borderId="0" xfId="52" applyFont="1" applyFill="1"/>
    <xf numFmtId="0" fontId="24" fillId="17" borderId="0" xfId="52" applyFont="1" applyFill="1"/>
    <xf numFmtId="9" fontId="23" fillId="17" borderId="21" xfId="0" applyNumberFormat="1" applyFont="1" applyFill="1" applyBorder="1"/>
    <xf numFmtId="9" fontId="23" fillId="17" borderId="22" xfId="0" applyNumberFormat="1" applyFont="1" applyFill="1" applyBorder="1"/>
    <xf numFmtId="9" fontId="23" fillId="17" borderId="0" xfId="0" applyNumberFormat="1" applyFont="1" applyFill="1" applyBorder="1"/>
    <xf numFmtId="0" fontId="23" fillId="17" borderId="23" xfId="52" applyNumberFormat="1" applyFont="1" applyFill="1" applyBorder="1" applyAlignment="1">
      <alignment vertical="center"/>
    </xf>
    <xf numFmtId="0" fontId="23" fillId="17" borderId="23" xfId="52" applyFont="1" applyFill="1" applyBorder="1"/>
    <xf numFmtId="9" fontId="23" fillId="17" borderId="23" xfId="52" applyNumberFormat="1" applyFont="1" applyFill="1" applyBorder="1"/>
    <xf numFmtId="9" fontId="23" fillId="17" borderId="0" xfId="52" applyNumberFormat="1" applyFont="1" applyFill="1" applyBorder="1"/>
    <xf numFmtId="0" fontId="23" fillId="17" borderId="24" xfId="52" applyNumberFormat="1" applyFont="1" applyFill="1" applyBorder="1" applyAlignment="1">
      <alignment vertical="center"/>
    </xf>
    <xf numFmtId="0" fontId="23" fillId="17" borderId="24" xfId="52" applyFont="1" applyFill="1" applyBorder="1"/>
    <xf numFmtId="9" fontId="23" fillId="17" borderId="24" xfId="52" applyNumberFormat="1" applyFont="1" applyFill="1" applyBorder="1"/>
    <xf numFmtId="0" fontId="0" fillId="0" borderId="0" xfId="0" applyAlignment="1">
      <alignment horizontal="left" wrapText="1"/>
    </xf>
  </cellXfs>
  <cellStyles count="54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 8" xfId="53" xr:uid="{00000000-0005-0000-0000-00001B000000}"/>
    <cellStyle name="Euro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Hyperlink" xfId="1" builtinId="8"/>
    <cellStyle name="Input 2" xfId="37" xr:uid="{00000000-0005-0000-0000-000024000000}"/>
    <cellStyle name="Linked Cell 2" xfId="38" xr:uid="{00000000-0005-0000-0000-000025000000}"/>
    <cellStyle name="Neutral 2" xfId="39" xr:uid="{00000000-0005-0000-0000-000026000000}"/>
    <cellStyle name="Normal" xfId="0" builtinId="0"/>
    <cellStyle name="Normal 15" xfId="52" xr:uid="{00000000-0005-0000-0000-000028000000}"/>
    <cellStyle name="Normal 2" xfId="2" xr:uid="{00000000-0005-0000-0000-000029000000}"/>
    <cellStyle name="Normal 2 2" xfId="45" xr:uid="{00000000-0005-0000-0000-00002A000000}"/>
    <cellStyle name="Normal 2 3" xfId="48" xr:uid="{00000000-0005-0000-0000-00002B000000}"/>
    <cellStyle name="Normal 2 4" xfId="49" xr:uid="{00000000-0005-0000-0000-00002C000000}"/>
    <cellStyle name="Normal 2 5" xfId="50" xr:uid="{00000000-0005-0000-0000-00002D000000}"/>
    <cellStyle name="Normal 2 6" xfId="51" xr:uid="{00000000-0005-0000-0000-00002E000000}"/>
    <cellStyle name="Normal 3" xfId="46" xr:uid="{00000000-0005-0000-0000-00002F000000}"/>
    <cellStyle name="Normal 4" xfId="47" xr:uid="{00000000-0005-0000-0000-000030000000}"/>
    <cellStyle name="Note 2" xfId="40" xr:uid="{00000000-0005-0000-0000-000031000000}"/>
    <cellStyle name="Output 2" xfId="41" xr:uid="{00000000-0005-0000-0000-000032000000}"/>
    <cellStyle name="Title 2" xfId="42" xr:uid="{00000000-0005-0000-0000-000033000000}"/>
    <cellStyle name="Total 2" xfId="43" xr:uid="{00000000-0005-0000-0000-000034000000}"/>
    <cellStyle name="Warning Text 2" xfId="44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Calcs!$F$1:$AJ$1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Calcs!$F$2:$AJ$2</c:f>
              <c:numCache>
                <c:formatCode>0.000</c:formatCode>
                <c:ptCount val="31"/>
                <c:pt idx="0">
                  <c:v>1.6666666666669698</c:v>
                </c:pt>
                <c:pt idx="1">
                  <c:v>3.3333333333334849</c:v>
                </c:pt>
                <c:pt idx="2">
                  <c:v>5</c:v>
                </c:pt>
                <c:pt idx="3">
                  <c:v>5.75</c:v>
                </c:pt>
                <c:pt idx="4">
                  <c:v>6.5</c:v>
                </c:pt>
                <c:pt idx="5">
                  <c:v>7.25</c:v>
                </c:pt>
                <c:pt idx="6">
                  <c:v>8</c:v>
                </c:pt>
                <c:pt idx="7">
                  <c:v>8.75</c:v>
                </c:pt>
                <c:pt idx="8">
                  <c:v>17.166666666667879</c:v>
                </c:pt>
                <c:pt idx="9">
                  <c:v>25.583333333332121</c:v>
                </c:pt>
                <c:pt idx="10">
                  <c:v>34</c:v>
                </c:pt>
                <c:pt idx="11">
                  <c:v>35.333333333333485</c:v>
                </c:pt>
                <c:pt idx="12">
                  <c:v>36.666666666666515</c:v>
                </c:pt>
                <c:pt idx="13">
                  <c:v>38</c:v>
                </c:pt>
                <c:pt idx="14">
                  <c:v>39.333333333333485</c:v>
                </c:pt>
                <c:pt idx="15">
                  <c:v>40.666666666666515</c:v>
                </c:pt>
                <c:pt idx="16">
                  <c:v>42</c:v>
                </c:pt>
                <c:pt idx="17">
                  <c:v>43.333333333333485</c:v>
                </c:pt>
                <c:pt idx="18">
                  <c:v>44.666666666666515</c:v>
                </c:pt>
                <c:pt idx="19">
                  <c:v>46</c:v>
                </c:pt>
                <c:pt idx="20">
                  <c:v>47.333333333333485</c:v>
                </c:pt>
                <c:pt idx="21">
                  <c:v>48.666666666666515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4F78-AFAA-8BA97F69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64048"/>
        <c:axId val="562374864"/>
      </c:lineChart>
      <c:catAx>
        <c:axId val="8671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4864"/>
        <c:crosses val="autoZero"/>
        <c:auto val="1"/>
        <c:lblAlgn val="ctr"/>
        <c:lblOffset val="100"/>
        <c:noMultiLvlLbl val="0"/>
      </c:catAx>
      <c:valAx>
        <c:axId val="5623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157162</xdr:rowOff>
    </xdr:from>
    <xdr:to>
      <xdr:col>22</xdr:col>
      <xdr:colOff>342900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97D49-6947-419A-91BA-4BC405CE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ea.nic.in/reports/others/planning/irp/Optimal_generation_mix_report.pdf" TargetMode="External"/><Relationship Id="rId1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A23" sqref="A23"/>
    </sheetView>
  </sheetViews>
  <sheetFormatPr defaultRowHeight="15" x14ac:dyDescent="0.25"/>
  <cols>
    <col min="2" max="2" width="54" customWidth="1"/>
  </cols>
  <sheetData>
    <row r="1" spans="1:2" x14ac:dyDescent="0.25">
      <c r="A1" s="5" t="s">
        <v>23</v>
      </c>
      <c r="B1" s="4"/>
    </row>
    <row r="3" spans="1:2" x14ac:dyDescent="0.25">
      <c r="A3" s="5" t="s">
        <v>0</v>
      </c>
      <c r="B3" s="4" t="s">
        <v>31</v>
      </c>
    </row>
    <row r="4" spans="1:2" s="4" customFormat="1" x14ac:dyDescent="0.25">
      <c r="A4" s="5"/>
      <c r="B4" s="1">
        <v>2019</v>
      </c>
    </row>
    <row r="5" spans="1:2" s="4" customFormat="1" x14ac:dyDescent="0.25">
      <c r="A5" s="5"/>
      <c r="B5" s="4" t="s">
        <v>30</v>
      </c>
    </row>
    <row r="6" spans="1:2" x14ac:dyDescent="0.25">
      <c r="A6" s="4"/>
      <c r="B6" s="2" t="s">
        <v>24</v>
      </c>
    </row>
    <row r="7" spans="1:2" s="4" customFormat="1" x14ac:dyDescent="0.25"/>
    <row r="8" spans="1:2" s="4" customFormat="1" x14ac:dyDescent="0.25">
      <c r="B8" s="1" t="s">
        <v>20</v>
      </c>
    </row>
    <row r="9" spans="1:2" s="4" customFormat="1" x14ac:dyDescent="0.25">
      <c r="B9" s="1">
        <v>2015</v>
      </c>
    </row>
    <row r="10" spans="1:2" s="4" customFormat="1" x14ac:dyDescent="0.25">
      <c r="B10" s="7" t="s">
        <v>29</v>
      </c>
    </row>
    <row r="11" spans="1:2" s="4" customFormat="1" x14ac:dyDescent="0.25">
      <c r="B11" s="7" t="s">
        <v>21</v>
      </c>
    </row>
    <row r="12" spans="1:2" s="4" customFormat="1" x14ac:dyDescent="0.25">
      <c r="B12" s="4" t="s">
        <v>22</v>
      </c>
    </row>
    <row r="13" spans="1:2" x14ac:dyDescent="0.25">
      <c r="A13" s="4"/>
      <c r="B13" s="7"/>
    </row>
    <row r="14" spans="1:2" x14ac:dyDescent="0.25">
      <c r="A14" s="4"/>
      <c r="B14" s="7" t="s">
        <v>32</v>
      </c>
    </row>
    <row r="15" spans="1:2" s="4" customFormat="1" x14ac:dyDescent="0.25">
      <c r="B15" s="49">
        <v>2019</v>
      </c>
    </row>
    <row r="16" spans="1:2" s="4" customFormat="1" x14ac:dyDescent="0.25">
      <c r="B16" s="49" t="s">
        <v>33</v>
      </c>
    </row>
    <row r="17" spans="1:2" x14ac:dyDescent="0.25">
      <c r="A17" s="4"/>
      <c r="B17" s="4" t="s">
        <v>28</v>
      </c>
    </row>
    <row r="18" spans="1:2" x14ac:dyDescent="0.25">
      <c r="A18" s="4"/>
      <c r="B18" s="4"/>
    </row>
    <row r="19" spans="1:2" x14ac:dyDescent="0.25">
      <c r="A19" s="5" t="s">
        <v>34</v>
      </c>
    </row>
    <row r="20" spans="1:2" x14ac:dyDescent="0.25">
      <c r="A20" s="4" t="s">
        <v>35</v>
      </c>
    </row>
    <row r="21" spans="1:2" x14ac:dyDescent="0.25">
      <c r="A21" s="4" t="s">
        <v>39</v>
      </c>
      <c r="B21" s="4"/>
    </row>
    <row r="22" spans="1:2" x14ac:dyDescent="0.25">
      <c r="A22" s="4"/>
      <c r="B22" s="1"/>
    </row>
    <row r="23" spans="1:2" x14ac:dyDescent="0.25">
      <c r="A23" s="4" t="s">
        <v>36</v>
      </c>
      <c r="B23" s="4"/>
    </row>
    <row r="24" spans="1:2" x14ac:dyDescent="0.25">
      <c r="A24" s="4" t="s">
        <v>38</v>
      </c>
      <c r="B24" s="2"/>
    </row>
    <row r="25" spans="1:2" x14ac:dyDescent="0.25">
      <c r="A25" s="4" t="s">
        <v>40</v>
      </c>
      <c r="B25" s="4"/>
    </row>
    <row r="26" spans="1:2" x14ac:dyDescent="0.25">
      <c r="A26" t="s">
        <v>37</v>
      </c>
    </row>
    <row r="27" spans="1:2" x14ac:dyDescent="0.25">
      <c r="A27" s="4" t="s">
        <v>41</v>
      </c>
      <c r="B27" s="4"/>
    </row>
    <row r="28" spans="1:2" s="4" customFormat="1" x14ac:dyDescent="0.25">
      <c r="A28" s="3"/>
      <c r="B28" s="5"/>
    </row>
    <row r="29" spans="1:2" x14ac:dyDescent="0.25">
      <c r="A29" s="4"/>
      <c r="B29" s="1"/>
    </row>
    <row r="30" spans="1:2" s="4" customFormat="1" x14ac:dyDescent="0.25">
      <c r="B30" s="1"/>
    </row>
    <row r="31" spans="1:2" s="4" customFormat="1" x14ac:dyDescent="0.25">
      <c r="B31" s="1"/>
    </row>
    <row r="32" spans="1:2" s="4" customFormat="1" x14ac:dyDescent="0.25">
      <c r="B32" s="1"/>
    </row>
    <row r="33" spans="1:2" s="4" customFormat="1" x14ac:dyDescent="0.25">
      <c r="B33" s="1"/>
    </row>
    <row r="34" spans="1:2" x14ac:dyDescent="0.25">
      <c r="A34" s="4"/>
      <c r="B34" s="4"/>
    </row>
  </sheetData>
  <hyperlinks>
    <hyperlink ref="B10" r:id="rId1" display="http://www.npti.in/Download/Renewable/POWERGEN%20PRSTN_Renewable%20April2012/Solar%20Resource%20CUF%20Assessment.pdf" xr:uid="{8B1A7767-A874-49E1-B22F-87D35F6CC256}"/>
    <hyperlink ref="B6" r:id="rId2" xr:uid="{706BDB2D-71CB-4FC8-A784-36469CC329EE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E5" sqref="E5"/>
    </sheetView>
  </sheetViews>
  <sheetFormatPr defaultRowHeight="15" x14ac:dyDescent="0.25"/>
  <cols>
    <col min="1" max="1" width="20.85546875" style="4" bestFit="1" customWidth="1"/>
    <col min="2" max="2" width="9.28515625" style="4" customWidth="1"/>
    <col min="3" max="11" width="9.140625" style="4"/>
    <col min="12" max="12" width="20.85546875" style="4" bestFit="1" customWidth="1"/>
    <col min="13" max="16384" width="9.140625" style="4"/>
  </cols>
  <sheetData>
    <row r="1" spans="1:15" x14ac:dyDescent="0.25">
      <c r="A1" s="4" t="s">
        <v>25</v>
      </c>
      <c r="B1" s="4">
        <v>2017</v>
      </c>
      <c r="C1" s="4">
        <v>2022</v>
      </c>
      <c r="D1" s="4">
        <v>2027</v>
      </c>
      <c r="E1" s="4">
        <v>2032</v>
      </c>
      <c r="F1" s="4">
        <v>2037</v>
      </c>
      <c r="G1" s="4">
        <v>2042</v>
      </c>
      <c r="H1" s="4">
        <v>2047</v>
      </c>
      <c r="L1" s="4" t="s">
        <v>26</v>
      </c>
      <c r="M1" s="4">
        <v>2020</v>
      </c>
      <c r="N1" s="4">
        <v>2030</v>
      </c>
      <c r="O1" s="4">
        <v>2040</v>
      </c>
    </row>
    <row r="2" spans="1:15" x14ac:dyDescent="0.25">
      <c r="A2" s="4">
        <v>1</v>
      </c>
      <c r="B2" s="4">
        <f>G13*$G$48</f>
        <v>0.5</v>
      </c>
      <c r="C2" s="4">
        <f>H13*$H$48</f>
        <v>1.25</v>
      </c>
      <c r="D2" s="4">
        <f>I13*$I$48</f>
        <v>2.0999999999999996</v>
      </c>
      <c r="E2" s="4">
        <f>J13*$J$48</f>
        <v>3.6</v>
      </c>
      <c r="F2" s="4">
        <f>K13*$K$48</f>
        <v>4.5</v>
      </c>
      <c r="G2" s="4">
        <f>L13*$L$48</f>
        <v>5</v>
      </c>
      <c r="H2" s="4">
        <f>M13*$M$48</f>
        <v>7.5</v>
      </c>
      <c r="M2" s="4">
        <v>5</v>
      </c>
      <c r="N2" s="4">
        <v>27</v>
      </c>
      <c r="O2" s="4">
        <v>61</v>
      </c>
    </row>
    <row r="3" spans="1:15" x14ac:dyDescent="0.25">
      <c r="A3" s="4">
        <v>2</v>
      </c>
      <c r="B3" s="4">
        <f>G14*$G$48</f>
        <v>1</v>
      </c>
      <c r="C3" s="4">
        <f t="shared" ref="C3:C5" si="0">H14*$H$48</f>
        <v>5</v>
      </c>
      <c r="D3" s="4">
        <f t="shared" ref="D3:D5" si="1">I14*$I$48</f>
        <v>8.75</v>
      </c>
      <c r="E3" s="4">
        <f t="shared" ref="E3:E5" si="2">J14*$J$48</f>
        <v>15.75</v>
      </c>
      <c r="F3" s="4">
        <f t="shared" ref="F3:F5" si="3">K14*$K$48</f>
        <v>22.5</v>
      </c>
      <c r="G3" s="4">
        <f t="shared" ref="G3:G5" si="4">L14*$L$48</f>
        <v>27.5</v>
      </c>
      <c r="H3" s="4">
        <f t="shared" ref="H3:H5" si="5">M14*$M$48</f>
        <v>37.5</v>
      </c>
      <c r="L3" s="4" t="s">
        <v>27</v>
      </c>
      <c r="N3" s="4">
        <v>34</v>
      </c>
    </row>
    <row r="4" spans="1:15" x14ac:dyDescent="0.25">
      <c r="A4" s="4">
        <v>3</v>
      </c>
      <c r="B4" s="4">
        <f t="shared" ref="B4:B5" si="6">G15*$G$48</f>
        <v>1.2000000000000002</v>
      </c>
      <c r="C4" s="4">
        <f t="shared" si="0"/>
        <v>6.25</v>
      </c>
      <c r="D4" s="4">
        <f t="shared" si="1"/>
        <v>10.5</v>
      </c>
      <c r="E4" s="4">
        <f t="shared" si="2"/>
        <v>18</v>
      </c>
      <c r="F4" s="4">
        <f t="shared" si="3"/>
        <v>30</v>
      </c>
      <c r="G4" s="4">
        <f t="shared" si="4"/>
        <v>40</v>
      </c>
      <c r="H4" s="4">
        <f t="shared" si="5"/>
        <v>50</v>
      </c>
    </row>
    <row r="5" spans="1:15" x14ac:dyDescent="0.25">
      <c r="A5" s="4">
        <v>4</v>
      </c>
      <c r="B5" s="4">
        <f t="shared" si="6"/>
        <v>2</v>
      </c>
      <c r="C5" s="4">
        <f t="shared" si="0"/>
        <v>10</v>
      </c>
      <c r="D5" s="4">
        <f t="shared" si="1"/>
        <v>17.5</v>
      </c>
      <c r="E5" s="4">
        <f t="shared" si="2"/>
        <v>27</v>
      </c>
      <c r="F5" s="4">
        <f t="shared" si="3"/>
        <v>37.5</v>
      </c>
      <c r="G5" s="4">
        <f t="shared" si="4"/>
        <v>50</v>
      </c>
      <c r="H5" s="4">
        <f t="shared" si="5"/>
        <v>65</v>
      </c>
    </row>
    <row r="7" spans="1:15" x14ac:dyDescent="0.25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5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1:15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1:15" x14ac:dyDescent="0.25">
      <c r="A10" s="12"/>
      <c r="B10" s="15" t="s">
        <v>4</v>
      </c>
      <c r="C10" s="13"/>
      <c r="D10" s="16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1:15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7" t="s">
        <v>5</v>
      </c>
      <c r="N11" s="14"/>
    </row>
    <row r="12" spans="1:15" x14ac:dyDescent="0.25">
      <c r="A12" s="12"/>
      <c r="B12" s="18" t="s">
        <v>6</v>
      </c>
      <c r="C12" s="18" t="s">
        <v>7</v>
      </c>
      <c r="D12" s="18" t="s">
        <v>1</v>
      </c>
      <c r="E12" s="19"/>
      <c r="F12" s="20">
        <v>2012</v>
      </c>
      <c r="G12" s="19">
        <v>2017</v>
      </c>
      <c r="H12" s="19">
        <v>2022</v>
      </c>
      <c r="I12" s="19">
        <v>2027</v>
      </c>
      <c r="J12" s="19">
        <v>2032</v>
      </c>
      <c r="K12" s="19">
        <v>2037</v>
      </c>
      <c r="L12" s="19">
        <v>2042</v>
      </c>
      <c r="M12" s="19">
        <v>2047</v>
      </c>
      <c r="N12" s="14"/>
    </row>
    <row r="13" spans="1:15" x14ac:dyDescent="0.25">
      <c r="A13" s="12"/>
      <c r="B13" s="21">
        <v>1</v>
      </c>
      <c r="C13" s="22"/>
      <c r="D13" s="22"/>
      <c r="E13" s="23"/>
      <c r="F13" s="13">
        <v>4</v>
      </c>
      <c r="G13" s="13">
        <v>5</v>
      </c>
      <c r="H13" s="13">
        <v>5</v>
      </c>
      <c r="I13" s="13">
        <v>6</v>
      </c>
      <c r="J13" s="13">
        <v>8</v>
      </c>
      <c r="K13" s="13">
        <v>9</v>
      </c>
      <c r="L13" s="13">
        <v>10</v>
      </c>
      <c r="M13" s="13">
        <v>15</v>
      </c>
      <c r="N13" s="14"/>
    </row>
    <row r="14" spans="1:15" x14ac:dyDescent="0.25">
      <c r="A14" s="12"/>
      <c r="B14" s="21">
        <v>2</v>
      </c>
      <c r="C14" s="22"/>
      <c r="D14" s="22"/>
      <c r="E14" s="23"/>
      <c r="F14" s="13">
        <v>4</v>
      </c>
      <c r="G14" s="13">
        <v>10</v>
      </c>
      <c r="H14" s="13">
        <v>20</v>
      </c>
      <c r="I14" s="13">
        <v>25</v>
      </c>
      <c r="J14" s="13">
        <v>35</v>
      </c>
      <c r="K14" s="13">
        <v>45</v>
      </c>
      <c r="L14" s="13">
        <v>55</v>
      </c>
      <c r="M14" s="13">
        <v>75</v>
      </c>
      <c r="N14" s="14"/>
    </row>
    <row r="15" spans="1:15" x14ac:dyDescent="0.25">
      <c r="A15" s="12"/>
      <c r="B15" s="21">
        <v>3</v>
      </c>
      <c r="C15" s="22"/>
      <c r="D15" s="22"/>
      <c r="E15" s="23"/>
      <c r="F15" s="13">
        <v>4</v>
      </c>
      <c r="G15" s="13">
        <v>12</v>
      </c>
      <c r="H15" s="13">
        <v>25</v>
      </c>
      <c r="I15" s="13">
        <v>30</v>
      </c>
      <c r="J15" s="13">
        <v>40</v>
      </c>
      <c r="K15" s="13">
        <v>60</v>
      </c>
      <c r="L15" s="13">
        <v>80</v>
      </c>
      <c r="M15" s="13">
        <v>100</v>
      </c>
      <c r="N15" s="14"/>
    </row>
    <row r="16" spans="1:15" x14ac:dyDescent="0.25">
      <c r="A16" s="12"/>
      <c r="B16" s="24">
        <v>4</v>
      </c>
      <c r="C16" s="25"/>
      <c r="D16" s="25"/>
      <c r="E16" s="26"/>
      <c r="F16" s="13">
        <v>4</v>
      </c>
      <c r="G16" s="13">
        <v>20</v>
      </c>
      <c r="H16" s="13">
        <v>40</v>
      </c>
      <c r="I16" s="13">
        <v>50</v>
      </c>
      <c r="J16" s="13">
        <v>60</v>
      </c>
      <c r="K16" s="13">
        <v>75</v>
      </c>
      <c r="L16" s="13">
        <v>100</v>
      </c>
      <c r="M16" s="13">
        <v>130</v>
      </c>
      <c r="N16" s="14"/>
    </row>
    <row r="17" spans="1:14" x14ac:dyDescent="0.25">
      <c r="A17" s="12"/>
      <c r="B17" s="27" t="s">
        <v>8</v>
      </c>
      <c r="C17" s="28"/>
      <c r="D17" s="28"/>
      <c r="E17" s="29"/>
      <c r="F17" s="30">
        <v>4</v>
      </c>
      <c r="G17" s="29">
        <v>10</v>
      </c>
      <c r="H17" s="29">
        <v>20</v>
      </c>
      <c r="I17" s="29">
        <v>25</v>
      </c>
      <c r="J17" s="29">
        <v>35</v>
      </c>
      <c r="K17" s="29">
        <v>45</v>
      </c>
      <c r="L17" s="29">
        <v>55</v>
      </c>
      <c r="M17" s="29">
        <v>75</v>
      </c>
      <c r="N17" s="14"/>
    </row>
    <row r="18" spans="1:14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1:14" x14ac:dyDescent="0.25">
      <c r="A19" s="12"/>
      <c r="B19" s="15" t="s">
        <v>9</v>
      </c>
      <c r="C19" s="13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25">
      <c r="A20" s="12"/>
      <c r="B20" s="13"/>
      <c r="C20" s="13"/>
      <c r="D20" s="13"/>
      <c r="E20" s="13"/>
      <c r="F20" s="13"/>
      <c r="G20" s="13"/>
      <c r="H20" s="13">
        <v>1</v>
      </c>
      <c r="I20" s="13"/>
      <c r="J20" s="13"/>
      <c r="K20" s="13"/>
      <c r="L20" s="13"/>
      <c r="M20" s="17" t="s">
        <v>5</v>
      </c>
      <c r="N20" s="14"/>
    </row>
    <row r="21" spans="1:14" x14ac:dyDescent="0.25">
      <c r="A21" s="12"/>
      <c r="B21" s="18" t="s">
        <v>6</v>
      </c>
      <c r="C21" s="18" t="s">
        <v>7</v>
      </c>
      <c r="D21" s="18" t="s">
        <v>1</v>
      </c>
      <c r="E21" s="19"/>
      <c r="F21" s="20">
        <v>2012</v>
      </c>
      <c r="G21" s="19">
        <v>2017</v>
      </c>
      <c r="H21" s="19">
        <v>2022</v>
      </c>
      <c r="I21" s="19">
        <v>2027</v>
      </c>
      <c r="J21" s="19">
        <v>2032</v>
      </c>
      <c r="K21" s="19">
        <v>2037</v>
      </c>
      <c r="L21" s="19">
        <v>2042</v>
      </c>
      <c r="M21" s="19">
        <v>2047</v>
      </c>
      <c r="N21" s="14"/>
    </row>
    <row r="22" spans="1:14" x14ac:dyDescent="0.25">
      <c r="A22" s="12"/>
      <c r="B22" s="21">
        <v>1</v>
      </c>
      <c r="C22" s="22"/>
      <c r="D22" s="22"/>
      <c r="E22" s="23"/>
      <c r="F22" s="13">
        <v>2</v>
      </c>
      <c r="G22" s="13">
        <v>2.5</v>
      </c>
      <c r="H22" s="13">
        <v>3</v>
      </c>
      <c r="I22" s="13">
        <v>4</v>
      </c>
      <c r="J22" s="13">
        <v>4</v>
      </c>
      <c r="K22" s="13">
        <v>4</v>
      </c>
      <c r="L22" s="13">
        <v>3</v>
      </c>
      <c r="M22" s="13">
        <v>5</v>
      </c>
      <c r="N22" s="14"/>
    </row>
    <row r="23" spans="1:14" x14ac:dyDescent="0.25">
      <c r="A23" s="12"/>
      <c r="B23" s="21">
        <v>2</v>
      </c>
      <c r="C23" s="22"/>
      <c r="D23" s="22"/>
      <c r="E23" s="23"/>
      <c r="F23" s="13">
        <v>2</v>
      </c>
      <c r="G23" s="13">
        <v>5</v>
      </c>
      <c r="H23" s="13">
        <v>12</v>
      </c>
      <c r="I23" s="13">
        <v>18</v>
      </c>
      <c r="J23" s="13">
        <v>17.5</v>
      </c>
      <c r="K23" s="13">
        <v>18</v>
      </c>
      <c r="L23" s="13">
        <v>18</v>
      </c>
      <c r="M23" s="13">
        <v>25</v>
      </c>
      <c r="N23" s="14"/>
    </row>
    <row r="24" spans="1:14" x14ac:dyDescent="0.25">
      <c r="A24" s="12"/>
      <c r="B24" s="21">
        <v>3</v>
      </c>
      <c r="C24" s="22"/>
      <c r="D24" s="22"/>
      <c r="E24" s="23"/>
      <c r="F24" s="13">
        <v>2</v>
      </c>
      <c r="G24" s="13">
        <v>6</v>
      </c>
      <c r="H24" s="13">
        <v>12</v>
      </c>
      <c r="I24" s="13">
        <v>21</v>
      </c>
      <c r="J24" s="13">
        <v>20</v>
      </c>
      <c r="K24" s="13">
        <v>24</v>
      </c>
      <c r="L24" s="13">
        <v>26</v>
      </c>
      <c r="M24" s="13">
        <v>33</v>
      </c>
      <c r="N24" s="14"/>
    </row>
    <row r="25" spans="1:14" x14ac:dyDescent="0.25">
      <c r="A25" s="12"/>
      <c r="B25" s="24">
        <v>4</v>
      </c>
      <c r="C25" s="25"/>
      <c r="D25" s="25"/>
      <c r="E25" s="26"/>
      <c r="F25" s="13">
        <v>2</v>
      </c>
      <c r="G25" s="13">
        <v>10</v>
      </c>
      <c r="H25" s="13">
        <v>24</v>
      </c>
      <c r="I25" s="13">
        <v>35</v>
      </c>
      <c r="J25" s="13">
        <v>30</v>
      </c>
      <c r="K25" s="13">
        <v>30</v>
      </c>
      <c r="L25" s="13">
        <v>33</v>
      </c>
      <c r="M25" s="13">
        <v>43</v>
      </c>
      <c r="N25" s="14"/>
    </row>
    <row r="26" spans="1:14" x14ac:dyDescent="0.25">
      <c r="A26" s="31"/>
      <c r="B26" s="27" t="s">
        <v>8</v>
      </c>
      <c r="C26" s="28"/>
      <c r="D26" s="28"/>
      <c r="E26" s="29"/>
      <c r="F26" s="30">
        <v>2</v>
      </c>
      <c r="G26" s="29">
        <v>5</v>
      </c>
      <c r="H26" s="29">
        <v>12</v>
      </c>
      <c r="I26" s="29">
        <v>18</v>
      </c>
      <c r="J26" s="29">
        <v>17.5</v>
      </c>
      <c r="K26" s="29">
        <v>18</v>
      </c>
      <c r="L26" s="29">
        <v>18</v>
      </c>
      <c r="M26" s="29">
        <v>25</v>
      </c>
      <c r="N26" s="14"/>
    </row>
    <row r="27" spans="1:14" x14ac:dyDescent="0.25">
      <c r="A27" s="12"/>
      <c r="B27" s="21"/>
      <c r="C27" s="22"/>
      <c r="D27" s="22"/>
      <c r="E27" s="23"/>
      <c r="F27" s="32"/>
      <c r="G27" s="32"/>
      <c r="H27" s="32"/>
      <c r="I27" s="32"/>
      <c r="J27" s="32"/>
      <c r="K27" s="32"/>
      <c r="L27" s="32"/>
      <c r="M27" s="32"/>
      <c r="N27" s="14"/>
    </row>
    <row r="28" spans="1:14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7" t="s">
        <v>10</v>
      </c>
      <c r="N28" s="14"/>
    </row>
    <row r="29" spans="1:14" x14ac:dyDescent="0.25">
      <c r="A29" s="12"/>
      <c r="B29" s="21"/>
      <c r="C29" s="22"/>
      <c r="D29" s="22"/>
      <c r="E29" s="23"/>
      <c r="F29" s="32"/>
      <c r="G29" s="32"/>
      <c r="H29" s="32"/>
      <c r="I29" s="32"/>
      <c r="J29" s="32"/>
      <c r="K29" s="32"/>
      <c r="L29" s="32"/>
      <c r="M29" s="32"/>
      <c r="N29" s="14"/>
    </row>
    <row r="30" spans="1:14" x14ac:dyDescent="0.25">
      <c r="A30" s="12"/>
      <c r="B30" s="15" t="s">
        <v>11</v>
      </c>
      <c r="C30" s="13"/>
      <c r="D30" s="16"/>
      <c r="E30" s="13"/>
      <c r="F30" s="13"/>
      <c r="G30" s="13"/>
      <c r="H30" s="13"/>
      <c r="I30" s="13"/>
      <c r="J30" s="13"/>
      <c r="K30" s="13"/>
      <c r="L30" s="13"/>
      <c r="M30" s="13"/>
      <c r="N30" s="14"/>
    </row>
    <row r="31" spans="1:14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7" t="s">
        <v>5</v>
      </c>
      <c r="N31" s="14"/>
    </row>
    <row r="32" spans="1:14" x14ac:dyDescent="0.25">
      <c r="A32" s="12"/>
      <c r="B32" s="18" t="s">
        <v>6</v>
      </c>
      <c r="C32" s="18" t="s">
        <v>7</v>
      </c>
      <c r="D32" s="18" t="s">
        <v>1</v>
      </c>
      <c r="E32" s="19"/>
      <c r="F32" s="20">
        <v>2012</v>
      </c>
      <c r="G32" s="19">
        <v>2017</v>
      </c>
      <c r="H32" s="19">
        <v>2022</v>
      </c>
      <c r="I32" s="19">
        <v>2027</v>
      </c>
      <c r="J32" s="19">
        <v>2032</v>
      </c>
      <c r="K32" s="19">
        <v>2037</v>
      </c>
      <c r="L32" s="19">
        <v>2042</v>
      </c>
      <c r="M32" s="19">
        <v>2047</v>
      </c>
      <c r="N32" s="14"/>
    </row>
    <row r="33" spans="1:14" x14ac:dyDescent="0.25">
      <c r="A33" s="12"/>
      <c r="B33" s="21">
        <v>1</v>
      </c>
      <c r="C33" s="22"/>
      <c r="D33" s="22"/>
      <c r="E33" s="23"/>
      <c r="F33" s="33">
        <v>2</v>
      </c>
      <c r="G33" s="33">
        <v>2.5</v>
      </c>
      <c r="H33" s="33">
        <v>2</v>
      </c>
      <c r="I33" s="33">
        <v>2</v>
      </c>
      <c r="J33" s="33">
        <v>4</v>
      </c>
      <c r="K33" s="33">
        <v>5</v>
      </c>
      <c r="L33" s="33">
        <v>7</v>
      </c>
      <c r="M33" s="33">
        <v>10</v>
      </c>
      <c r="N33" s="14"/>
    </row>
    <row r="34" spans="1:14" x14ac:dyDescent="0.25">
      <c r="A34" s="12"/>
      <c r="B34" s="21">
        <v>2</v>
      </c>
      <c r="C34" s="22"/>
      <c r="D34" s="22"/>
      <c r="E34" s="23"/>
      <c r="F34" s="33">
        <v>2</v>
      </c>
      <c r="G34" s="33">
        <v>5</v>
      </c>
      <c r="H34" s="33">
        <v>8</v>
      </c>
      <c r="I34" s="33">
        <v>7</v>
      </c>
      <c r="J34" s="33">
        <v>17.5</v>
      </c>
      <c r="K34" s="33">
        <v>27</v>
      </c>
      <c r="L34" s="33">
        <v>37</v>
      </c>
      <c r="M34" s="33">
        <v>50</v>
      </c>
      <c r="N34" s="14"/>
    </row>
    <row r="35" spans="1:14" x14ac:dyDescent="0.25">
      <c r="A35" s="12"/>
      <c r="B35" s="21">
        <v>3</v>
      </c>
      <c r="C35" s="22"/>
      <c r="D35" s="22"/>
      <c r="E35" s="23"/>
      <c r="F35" s="33">
        <v>2</v>
      </c>
      <c r="G35" s="33">
        <v>6</v>
      </c>
      <c r="H35" s="33">
        <v>13</v>
      </c>
      <c r="I35" s="33">
        <v>9</v>
      </c>
      <c r="J35" s="33">
        <v>20</v>
      </c>
      <c r="K35" s="33">
        <v>36</v>
      </c>
      <c r="L35" s="33">
        <v>54</v>
      </c>
      <c r="M35" s="33">
        <v>67</v>
      </c>
      <c r="N35" s="14"/>
    </row>
    <row r="36" spans="1:14" x14ac:dyDescent="0.25">
      <c r="A36" s="12"/>
      <c r="B36" s="24">
        <v>4</v>
      </c>
      <c r="C36" s="25"/>
      <c r="D36" s="25"/>
      <c r="E36" s="26"/>
      <c r="F36" s="33">
        <v>2</v>
      </c>
      <c r="G36" s="33">
        <v>10</v>
      </c>
      <c r="H36" s="33">
        <v>16</v>
      </c>
      <c r="I36" s="33">
        <v>15</v>
      </c>
      <c r="J36" s="33">
        <v>30</v>
      </c>
      <c r="K36" s="33">
        <v>45</v>
      </c>
      <c r="L36" s="33">
        <v>67</v>
      </c>
      <c r="M36" s="33">
        <v>87</v>
      </c>
      <c r="N36" s="14"/>
    </row>
    <row r="37" spans="1:14" x14ac:dyDescent="0.25">
      <c r="A37" s="12"/>
      <c r="B37" s="27" t="s">
        <v>8</v>
      </c>
      <c r="C37" s="28"/>
      <c r="D37" s="28"/>
      <c r="E37" s="29"/>
      <c r="F37" s="30">
        <v>2</v>
      </c>
      <c r="G37" s="29">
        <v>5</v>
      </c>
      <c r="H37" s="29">
        <v>8</v>
      </c>
      <c r="I37" s="29">
        <v>7</v>
      </c>
      <c r="J37" s="29">
        <v>17.5</v>
      </c>
      <c r="K37" s="29">
        <v>27</v>
      </c>
      <c r="L37" s="29">
        <v>37</v>
      </c>
      <c r="M37" s="29">
        <v>50</v>
      </c>
      <c r="N37" s="14"/>
    </row>
    <row r="38" spans="1:14" x14ac:dyDescent="0.25">
      <c r="A38" s="12"/>
      <c r="B38" s="21"/>
      <c r="C38" s="22"/>
      <c r="D38" s="22"/>
      <c r="E38" s="23"/>
      <c r="F38" s="32"/>
      <c r="G38" s="32"/>
      <c r="H38" s="32"/>
      <c r="I38" s="32"/>
      <c r="J38" s="32"/>
      <c r="K38" s="32"/>
      <c r="L38" s="32"/>
      <c r="M38" s="32"/>
      <c r="N38" s="14"/>
    </row>
    <row r="39" spans="1:14" x14ac:dyDescent="0.25">
      <c r="A39" s="12"/>
      <c r="B39" s="21"/>
      <c r="C39" s="22"/>
      <c r="D39" s="22"/>
      <c r="E39" s="23"/>
      <c r="F39" s="32"/>
      <c r="G39" s="32"/>
      <c r="H39" s="32"/>
      <c r="I39" s="32"/>
      <c r="J39" s="32"/>
      <c r="K39" s="32"/>
      <c r="L39" s="32"/>
      <c r="M39" s="32"/>
      <c r="N39" s="14"/>
    </row>
    <row r="40" spans="1:14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x14ac:dyDescent="0.25">
      <c r="A42" s="35" t="s">
        <v>12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14" x14ac:dyDescent="0.25">
      <c r="A44" s="38" t="s">
        <v>13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4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 t="s">
        <v>14</v>
      </c>
      <c r="N45" s="37"/>
    </row>
    <row r="46" spans="1:14" x14ac:dyDescent="0.25">
      <c r="A46" s="37"/>
      <c r="B46" s="18"/>
      <c r="C46" s="18"/>
      <c r="D46" s="18" t="s">
        <v>1</v>
      </c>
      <c r="E46" s="19"/>
      <c r="F46" s="20">
        <v>2012</v>
      </c>
      <c r="G46" s="19">
        <v>2017</v>
      </c>
      <c r="H46" s="19">
        <v>2022</v>
      </c>
      <c r="I46" s="19">
        <v>2027</v>
      </c>
      <c r="J46" s="19">
        <v>2032</v>
      </c>
      <c r="K46" s="19">
        <v>2037</v>
      </c>
      <c r="L46" s="19">
        <v>2042</v>
      </c>
      <c r="M46" s="19">
        <v>2047</v>
      </c>
      <c r="N46" s="13"/>
    </row>
    <row r="47" spans="1:14" x14ac:dyDescent="0.25">
      <c r="A47" s="37"/>
      <c r="B47" s="21" t="s">
        <v>15</v>
      </c>
      <c r="C47" s="22"/>
      <c r="D47" s="22"/>
      <c r="E47" s="23"/>
      <c r="F47" s="39">
        <v>1</v>
      </c>
      <c r="G47" s="39">
        <v>0.8</v>
      </c>
      <c r="H47" s="39">
        <v>0.6</v>
      </c>
      <c r="I47" s="39">
        <v>0.4</v>
      </c>
      <c r="J47" s="39">
        <v>0.3</v>
      </c>
      <c r="K47" s="39">
        <v>0.25</v>
      </c>
      <c r="L47" s="39">
        <v>0.25</v>
      </c>
      <c r="M47" s="40">
        <v>0.25</v>
      </c>
      <c r="N47" s="41"/>
    </row>
    <row r="48" spans="1:14" x14ac:dyDescent="0.25">
      <c r="A48" s="37"/>
      <c r="B48" s="21" t="s">
        <v>16</v>
      </c>
      <c r="C48" s="22"/>
      <c r="D48" s="22"/>
      <c r="E48" s="23"/>
      <c r="F48" s="39">
        <v>0</v>
      </c>
      <c r="G48" s="39">
        <v>0.1</v>
      </c>
      <c r="H48" s="39">
        <v>0.25</v>
      </c>
      <c r="I48" s="39">
        <v>0.35</v>
      </c>
      <c r="J48" s="39">
        <v>0.45</v>
      </c>
      <c r="K48" s="39">
        <v>0.5</v>
      </c>
      <c r="L48" s="39">
        <v>0.5</v>
      </c>
      <c r="M48" s="40">
        <v>0.5</v>
      </c>
      <c r="N48" s="41"/>
    </row>
    <row r="49" spans="1:14" x14ac:dyDescent="0.25">
      <c r="A49" s="37"/>
      <c r="B49" s="24" t="s">
        <v>17</v>
      </c>
      <c r="C49" s="25"/>
      <c r="D49" s="25"/>
      <c r="E49" s="26"/>
      <c r="F49" s="39">
        <v>0</v>
      </c>
      <c r="G49" s="39">
        <v>0.1</v>
      </c>
      <c r="H49" s="39">
        <v>0.15</v>
      </c>
      <c r="I49" s="39">
        <v>0.25</v>
      </c>
      <c r="J49" s="39">
        <v>0.25</v>
      </c>
      <c r="K49" s="39">
        <v>0.25</v>
      </c>
      <c r="L49" s="39">
        <v>0.25</v>
      </c>
      <c r="M49" s="40">
        <v>0.25</v>
      </c>
      <c r="N49" s="41"/>
    </row>
    <row r="50" spans="1:14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13"/>
    </row>
    <row r="51" spans="1:14" x14ac:dyDescent="0.25">
      <c r="A51" s="38" t="s">
        <v>18</v>
      </c>
      <c r="B51" s="37"/>
      <c r="C51" s="37"/>
      <c r="D51" s="37"/>
      <c r="E51" s="37" t="s">
        <v>14</v>
      </c>
      <c r="F51" s="37"/>
      <c r="G51" s="37"/>
      <c r="H51" s="37"/>
      <c r="I51" s="37"/>
      <c r="J51" s="37"/>
      <c r="K51" s="37"/>
      <c r="L51" s="37"/>
      <c r="M51" s="37"/>
      <c r="N51" s="13"/>
    </row>
    <row r="52" spans="1:14" x14ac:dyDescent="0.25">
      <c r="A52" s="37"/>
      <c r="B52" s="42" t="s">
        <v>15</v>
      </c>
      <c r="C52" s="43"/>
      <c r="D52" s="44">
        <v>0.35</v>
      </c>
      <c r="E52" s="43"/>
      <c r="F52" s="37"/>
      <c r="G52" s="37"/>
      <c r="H52" s="37"/>
      <c r="I52" s="37"/>
      <c r="J52" s="37"/>
      <c r="K52" s="37"/>
      <c r="L52" s="37"/>
      <c r="M52" s="37"/>
      <c r="N52" s="13"/>
    </row>
    <row r="53" spans="1:14" x14ac:dyDescent="0.25">
      <c r="A53" s="37"/>
      <c r="B53" s="21" t="s">
        <v>16</v>
      </c>
      <c r="C53" s="13"/>
      <c r="D53" s="45">
        <v>0.8</v>
      </c>
      <c r="E53" s="13"/>
      <c r="F53" s="37"/>
      <c r="G53" s="37"/>
      <c r="H53" s="37"/>
      <c r="I53" s="37"/>
      <c r="J53" s="37"/>
      <c r="K53" s="37"/>
      <c r="L53" s="37"/>
      <c r="M53" s="37"/>
      <c r="N53" s="13"/>
    </row>
    <row r="54" spans="1:14" x14ac:dyDescent="0.25">
      <c r="A54" s="37"/>
      <c r="B54" s="46" t="s">
        <v>17</v>
      </c>
      <c r="C54" s="47"/>
      <c r="D54" s="48">
        <v>0.8</v>
      </c>
      <c r="E54" s="47"/>
      <c r="F54" s="37"/>
      <c r="G54" s="37"/>
      <c r="H54" s="37"/>
      <c r="I54" s="37"/>
      <c r="J54" s="37"/>
      <c r="K54" s="37"/>
      <c r="L54" s="37"/>
      <c r="M54" s="37"/>
      <c r="N54" s="13"/>
    </row>
    <row r="55" spans="1:14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workbookViewId="0">
      <selection activeCell="G15" sqref="G15"/>
    </sheetView>
  </sheetViews>
  <sheetFormatPr defaultRowHeight="15" x14ac:dyDescent="0.25"/>
  <cols>
    <col min="1" max="1" width="26" style="4" customWidth="1"/>
    <col min="2" max="4" width="9.140625" style="4" customWidth="1"/>
    <col min="5" max="16384" width="9.140625" style="4"/>
  </cols>
  <sheetData>
    <row r="1" spans="1:38" x14ac:dyDescent="0.25">
      <c r="B1" s="4">
        <v>2016</v>
      </c>
      <c r="C1" s="7">
        <v>2017</v>
      </c>
      <c r="D1" s="4">
        <v>2018</v>
      </c>
      <c r="E1" s="7">
        <v>2019</v>
      </c>
      <c r="F1" s="4">
        <v>2020</v>
      </c>
      <c r="G1" s="7">
        <v>2021</v>
      </c>
      <c r="H1" s="4">
        <v>2022</v>
      </c>
      <c r="I1" s="7">
        <v>2023</v>
      </c>
      <c r="J1" s="4">
        <v>2024</v>
      </c>
      <c r="K1" s="7">
        <v>2025</v>
      </c>
      <c r="L1" s="4">
        <v>2026</v>
      </c>
      <c r="M1" s="7">
        <v>2027</v>
      </c>
      <c r="N1" s="4">
        <v>2028</v>
      </c>
      <c r="O1" s="7">
        <v>2029</v>
      </c>
      <c r="P1" s="4">
        <v>2030</v>
      </c>
      <c r="Q1" s="7">
        <v>2031</v>
      </c>
      <c r="R1" s="4">
        <v>2032</v>
      </c>
      <c r="S1" s="7">
        <v>2033</v>
      </c>
      <c r="T1" s="4">
        <v>2034</v>
      </c>
      <c r="U1" s="7">
        <v>2035</v>
      </c>
      <c r="V1" s="4">
        <v>2036</v>
      </c>
      <c r="W1" s="7">
        <v>2037</v>
      </c>
      <c r="X1" s="4">
        <v>2038</v>
      </c>
      <c r="Y1" s="7">
        <v>2039</v>
      </c>
      <c r="Z1" s="4">
        <v>2040</v>
      </c>
      <c r="AA1" s="7">
        <v>2041</v>
      </c>
      <c r="AB1" s="4">
        <v>2042</v>
      </c>
      <c r="AC1" s="7">
        <v>2043</v>
      </c>
      <c r="AD1" s="4">
        <v>2044</v>
      </c>
      <c r="AE1" s="7">
        <v>2045</v>
      </c>
      <c r="AF1" s="4">
        <v>2046</v>
      </c>
      <c r="AG1" s="7">
        <v>2047</v>
      </c>
      <c r="AH1" s="4">
        <v>2048</v>
      </c>
      <c r="AI1" s="7">
        <v>2049</v>
      </c>
      <c r="AJ1" s="4">
        <v>2050</v>
      </c>
    </row>
    <row r="2" spans="1:38" x14ac:dyDescent="0.25">
      <c r="A2" s="4" t="s">
        <v>19</v>
      </c>
      <c r="B2" s="8">
        <v>0</v>
      </c>
      <c r="C2" s="8">
        <v>0</v>
      </c>
      <c r="D2" s="8">
        <v>0</v>
      </c>
      <c r="E2" s="8">
        <v>0</v>
      </c>
      <c r="F2" s="8">
        <f>FORECAST(F1,$B$8:$B$11,$A$8:$A$11)</f>
        <v>1.6666666666669698</v>
      </c>
      <c r="G2" s="8">
        <f>FORECAST(G1,$B$8:$B$11,$A$8:$A$11)</f>
        <v>3.3333333333334849</v>
      </c>
      <c r="H2" s="8">
        <f>'IESS+IEA+CEA'!C3</f>
        <v>5</v>
      </c>
      <c r="I2" s="8">
        <f>FORECAST(I1,$B$11:$B$16,$A$11:$A$16)</f>
        <v>5.75</v>
      </c>
      <c r="J2" s="8">
        <f t="shared" ref="J2:L2" si="0">FORECAST(J1,$B$11:$B$16,$A$11:$A$16)</f>
        <v>6.5</v>
      </c>
      <c r="K2" s="8">
        <f t="shared" si="0"/>
        <v>7.25</v>
      </c>
      <c r="L2" s="8">
        <f t="shared" si="0"/>
        <v>8</v>
      </c>
      <c r="M2" s="8">
        <f>'IESS+IEA+CEA'!D3</f>
        <v>8.75</v>
      </c>
      <c r="N2" s="8">
        <f>FORECAST(N1,$B$16:$B$19,$A$16:$A$19)</f>
        <v>17.166666666667879</v>
      </c>
      <c r="O2" s="8">
        <f>FORECAST(O1,$B$16:$B$19,$A$16:$A$19)</f>
        <v>25.583333333332121</v>
      </c>
      <c r="P2" s="8">
        <f>'IESS+IEA+CEA'!N3</f>
        <v>34</v>
      </c>
      <c r="Q2" s="8">
        <f>FORECAST(Q1,$B$19:$B$31,$A$19:$A$31)</f>
        <v>35.333333333333485</v>
      </c>
      <c r="R2" s="8">
        <f t="shared" ref="R2:AA2" si="1">FORECAST(R1,$B$19:$B$31,$A$19:$A$31)</f>
        <v>36.666666666666515</v>
      </c>
      <c r="S2" s="8">
        <f t="shared" si="1"/>
        <v>38</v>
      </c>
      <c r="T2" s="8">
        <f t="shared" si="1"/>
        <v>39.333333333333485</v>
      </c>
      <c r="U2" s="8">
        <f t="shared" si="1"/>
        <v>40.666666666666515</v>
      </c>
      <c r="V2" s="8">
        <f t="shared" si="1"/>
        <v>42</v>
      </c>
      <c r="W2" s="8">
        <f t="shared" si="1"/>
        <v>43.333333333333485</v>
      </c>
      <c r="X2" s="8">
        <f t="shared" si="1"/>
        <v>44.666666666666515</v>
      </c>
      <c r="Y2" s="8">
        <f t="shared" si="1"/>
        <v>46</v>
      </c>
      <c r="Z2" s="8">
        <f t="shared" si="1"/>
        <v>47.333333333333485</v>
      </c>
      <c r="AA2" s="8">
        <f t="shared" si="1"/>
        <v>48.666666666666515</v>
      </c>
      <c r="AB2" s="8">
        <f>'IESS+IEA+CEA'!G5</f>
        <v>50</v>
      </c>
      <c r="AC2" s="8">
        <f>FORECAST(AC1,$B$31:$B$36,$A$31:$A$36)</f>
        <v>53</v>
      </c>
      <c r="AD2" s="8">
        <f t="shared" ref="AD2:AF2" si="2">FORECAST(AD1,$B$31:$B$36,$A$31:$A$36)</f>
        <v>56</v>
      </c>
      <c r="AE2" s="8">
        <f t="shared" si="2"/>
        <v>59</v>
      </c>
      <c r="AF2" s="8">
        <f t="shared" si="2"/>
        <v>62</v>
      </c>
      <c r="AG2" s="8">
        <f>'IESS+IEA+CEA'!H5</f>
        <v>65</v>
      </c>
      <c r="AH2" s="8">
        <f>AG2+(AG2-AF2)</f>
        <v>68</v>
      </c>
      <c r="AI2" s="8">
        <f t="shared" ref="AI2:AJ2" si="3">AH2+(AH2-AG2)</f>
        <v>71</v>
      </c>
      <c r="AJ2" s="8">
        <f t="shared" si="3"/>
        <v>74</v>
      </c>
      <c r="AK2" s="8"/>
      <c r="AL2" s="8"/>
    </row>
    <row r="3" spans="1:38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x14ac:dyDescent="0.25">
      <c r="A5" s="4">
        <v>2016</v>
      </c>
      <c r="B5" s="8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25">
      <c r="A6" s="4">
        <v>2017</v>
      </c>
      <c r="B6" s="8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25">
      <c r="A7" s="4">
        <v>2018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x14ac:dyDescent="0.25">
      <c r="A8" s="4">
        <v>2019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5">
      <c r="A9" s="4">
        <v>2020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25">
      <c r="A10" s="4">
        <v>2021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5">
      <c r="A11" s="4">
        <v>2022</v>
      </c>
      <c r="B11" s="8">
        <v>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25">
      <c r="A12" s="4">
        <v>2023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25">
      <c r="A13" s="4">
        <v>2024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25">
      <c r="A14" s="4">
        <v>2025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25">
      <c r="A15" s="4">
        <v>2026</v>
      </c>
    </row>
    <row r="16" spans="1:38" x14ac:dyDescent="0.25">
      <c r="A16" s="4">
        <v>2027</v>
      </c>
      <c r="B16" s="4">
        <v>8.75</v>
      </c>
    </row>
    <row r="17" spans="1:2" x14ac:dyDescent="0.25">
      <c r="A17" s="4">
        <v>2028</v>
      </c>
    </row>
    <row r="18" spans="1:2" x14ac:dyDescent="0.25">
      <c r="A18" s="4">
        <v>2029</v>
      </c>
    </row>
    <row r="19" spans="1:2" x14ac:dyDescent="0.25">
      <c r="A19" s="4">
        <v>2030</v>
      </c>
      <c r="B19" s="4">
        <v>34</v>
      </c>
    </row>
    <row r="20" spans="1:2" x14ac:dyDescent="0.25">
      <c r="A20" s="4">
        <v>2031</v>
      </c>
    </row>
    <row r="21" spans="1:2" x14ac:dyDescent="0.25">
      <c r="A21" s="4">
        <v>2032</v>
      </c>
    </row>
    <row r="22" spans="1:2" x14ac:dyDescent="0.25">
      <c r="A22" s="4">
        <v>2033</v>
      </c>
    </row>
    <row r="23" spans="1:2" x14ac:dyDescent="0.25">
      <c r="A23" s="4">
        <v>2034</v>
      </c>
    </row>
    <row r="24" spans="1:2" x14ac:dyDescent="0.25">
      <c r="A24" s="4">
        <v>2035</v>
      </c>
    </row>
    <row r="25" spans="1:2" x14ac:dyDescent="0.25">
      <c r="A25" s="4">
        <v>2036</v>
      </c>
    </row>
    <row r="26" spans="1:2" x14ac:dyDescent="0.25">
      <c r="A26" s="4">
        <v>2037</v>
      </c>
    </row>
    <row r="27" spans="1:2" x14ac:dyDescent="0.25">
      <c r="A27" s="4">
        <v>2038</v>
      </c>
    </row>
    <row r="28" spans="1:2" x14ac:dyDescent="0.25">
      <c r="A28" s="4">
        <v>2039</v>
      </c>
    </row>
    <row r="29" spans="1:2" x14ac:dyDescent="0.25">
      <c r="A29" s="4">
        <v>2040</v>
      </c>
    </row>
    <row r="30" spans="1:2" x14ac:dyDescent="0.25">
      <c r="A30" s="4">
        <v>2041</v>
      </c>
    </row>
    <row r="31" spans="1:2" x14ac:dyDescent="0.25">
      <c r="A31" s="4">
        <v>2042</v>
      </c>
      <c r="B31" s="4">
        <v>50</v>
      </c>
    </row>
    <row r="32" spans="1:2" x14ac:dyDescent="0.25">
      <c r="A32" s="4">
        <v>2043</v>
      </c>
    </row>
    <row r="33" spans="1:2" x14ac:dyDescent="0.25">
      <c r="A33" s="4">
        <v>2044</v>
      </c>
    </row>
    <row r="34" spans="1:2" x14ac:dyDescent="0.25">
      <c r="A34" s="4">
        <v>2045</v>
      </c>
    </row>
    <row r="35" spans="1:2" x14ac:dyDescent="0.25">
      <c r="A35" s="4">
        <v>2046</v>
      </c>
    </row>
    <row r="36" spans="1:2" x14ac:dyDescent="0.25">
      <c r="A36" s="4">
        <v>2047</v>
      </c>
      <c r="B36" s="4">
        <v>65</v>
      </c>
    </row>
    <row r="37" spans="1:2" x14ac:dyDescent="0.25">
      <c r="A37" s="4">
        <v>2048</v>
      </c>
    </row>
    <row r="38" spans="1:2" x14ac:dyDescent="0.25">
      <c r="A38" s="4">
        <v>2049</v>
      </c>
    </row>
    <row r="39" spans="1:2" x14ac:dyDescent="0.25">
      <c r="A39" s="4">
        <v>2050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8"/>
  <sheetViews>
    <sheetView workbookViewId="0">
      <selection activeCell="B4" sqref="B4"/>
    </sheetView>
  </sheetViews>
  <sheetFormatPr defaultRowHeight="15" x14ac:dyDescent="0.25"/>
  <cols>
    <col min="2" max="2" width="12.42578125" customWidth="1"/>
  </cols>
  <sheetData>
    <row r="1" spans="1:2" x14ac:dyDescent="0.25">
      <c r="A1" s="4"/>
      <c r="B1" s="4" t="s">
        <v>2</v>
      </c>
    </row>
    <row r="2" spans="1:2" x14ac:dyDescent="0.25">
      <c r="A2">
        <v>2014</v>
      </c>
      <c r="B2">
        <v>0</v>
      </c>
    </row>
    <row r="3" spans="1:2" x14ac:dyDescent="0.25">
      <c r="A3">
        <v>2015</v>
      </c>
      <c r="B3">
        <v>0</v>
      </c>
    </row>
    <row r="4" spans="1:2" x14ac:dyDescent="0.25">
      <c r="A4" s="4">
        <v>2016</v>
      </c>
      <c r="B4" s="6">
        <f>INDEX(Calcs!$B$2:$AJ$2,1,MATCH(A4,Calcs!$B$1:$AJ$1,0))*10^3</f>
        <v>0</v>
      </c>
    </row>
    <row r="5" spans="1:2" x14ac:dyDescent="0.25">
      <c r="A5" s="4">
        <v>2017</v>
      </c>
      <c r="B5" s="6">
        <f>INDEX(Calcs!$B$2:$AJ$2,1,MATCH(A5,Calcs!$B$1:$AJ$1,0))*10^3</f>
        <v>0</v>
      </c>
    </row>
    <row r="6" spans="1:2" x14ac:dyDescent="0.25">
      <c r="A6" s="4">
        <v>2018</v>
      </c>
      <c r="B6" s="6">
        <f>INDEX(Calcs!$B$2:$AJ$2,1,MATCH(A6,Calcs!$B$1:$AJ$1,0))*10^3</f>
        <v>0</v>
      </c>
    </row>
    <row r="7" spans="1:2" x14ac:dyDescent="0.25">
      <c r="A7" s="4">
        <v>2019</v>
      </c>
      <c r="B7" s="6">
        <f>INDEX(Calcs!$B$2:$AJ$2,1,MATCH(A7,Calcs!$B$1:$AJ$1,0))*10^3</f>
        <v>0</v>
      </c>
    </row>
    <row r="8" spans="1:2" x14ac:dyDescent="0.25">
      <c r="A8" s="4">
        <v>2020</v>
      </c>
      <c r="B8" s="6">
        <f>INDEX(Calcs!$B$2:$AJ$2,1,MATCH(A8,Calcs!$B$1:$AJ$1,0))*10^3</f>
        <v>1666.6666666669698</v>
      </c>
    </row>
    <row r="9" spans="1:2" x14ac:dyDescent="0.25">
      <c r="A9" s="4">
        <v>2021</v>
      </c>
      <c r="B9" s="6">
        <f>INDEX(Calcs!$B$2:$AJ$2,1,MATCH(A9,Calcs!$B$1:$AJ$1,0))*10^3</f>
        <v>3333.3333333334849</v>
      </c>
    </row>
    <row r="10" spans="1:2" x14ac:dyDescent="0.25">
      <c r="A10" s="4">
        <v>2022</v>
      </c>
      <c r="B10" s="6">
        <f>INDEX(Calcs!$B$2:$AJ$2,1,MATCH(A10,Calcs!$B$1:$AJ$1,0))*10^3</f>
        <v>5000</v>
      </c>
    </row>
    <row r="11" spans="1:2" x14ac:dyDescent="0.25">
      <c r="A11" s="4">
        <v>2023</v>
      </c>
      <c r="B11" s="6">
        <f>INDEX(Calcs!$B$2:$AJ$2,1,MATCH(A11,Calcs!$B$1:$AJ$1,0))*10^3</f>
        <v>5750</v>
      </c>
    </row>
    <row r="12" spans="1:2" x14ac:dyDescent="0.25">
      <c r="A12" s="4">
        <v>2024</v>
      </c>
      <c r="B12" s="6">
        <f>INDEX(Calcs!$B$2:$AJ$2,1,MATCH(A12,Calcs!$B$1:$AJ$1,0))*10^3</f>
        <v>6500</v>
      </c>
    </row>
    <row r="13" spans="1:2" x14ac:dyDescent="0.25">
      <c r="A13" s="4">
        <v>2025</v>
      </c>
      <c r="B13" s="6">
        <f>INDEX(Calcs!$B$2:$AJ$2,1,MATCH(A13,Calcs!$B$1:$AJ$1,0))*10^3</f>
        <v>7250</v>
      </c>
    </row>
    <row r="14" spans="1:2" x14ac:dyDescent="0.25">
      <c r="A14" s="4">
        <v>2026</v>
      </c>
      <c r="B14" s="6">
        <f>INDEX(Calcs!$B$2:$AJ$2,1,MATCH(A14,Calcs!$B$1:$AJ$1,0))*10^3</f>
        <v>8000</v>
      </c>
    </row>
    <row r="15" spans="1:2" x14ac:dyDescent="0.25">
      <c r="A15" s="4">
        <v>2027</v>
      </c>
      <c r="B15" s="6">
        <f>INDEX(Calcs!$B$2:$AJ$2,1,MATCH(A15,Calcs!$B$1:$AJ$1,0))*10^3</f>
        <v>8750</v>
      </c>
    </row>
    <row r="16" spans="1:2" x14ac:dyDescent="0.25">
      <c r="A16" s="4">
        <v>2028</v>
      </c>
      <c r="B16" s="6">
        <f>INDEX(Calcs!$B$2:$AJ$2,1,MATCH(A16,Calcs!$B$1:$AJ$1,0))*10^3</f>
        <v>17166.666666667879</v>
      </c>
    </row>
    <row r="17" spans="1:2" x14ac:dyDescent="0.25">
      <c r="A17" s="4">
        <v>2029</v>
      </c>
      <c r="B17" s="6">
        <f>INDEX(Calcs!$B$2:$AJ$2,1,MATCH(A17,Calcs!$B$1:$AJ$1,0))*10^3</f>
        <v>25583.333333332121</v>
      </c>
    </row>
    <row r="18" spans="1:2" x14ac:dyDescent="0.25">
      <c r="A18" s="4">
        <v>2030</v>
      </c>
      <c r="B18" s="6">
        <f>INDEX(Calcs!$B$2:$AJ$2,1,MATCH(A18,Calcs!$B$1:$AJ$1,0))*10^3</f>
        <v>34000</v>
      </c>
    </row>
    <row r="19" spans="1:2" x14ac:dyDescent="0.25">
      <c r="A19" s="4">
        <v>2031</v>
      </c>
      <c r="B19" s="6">
        <f>INDEX(Calcs!$B$2:$AJ$2,1,MATCH(A19,Calcs!$B$1:$AJ$1,0))*10^3</f>
        <v>35333.333333333489</v>
      </c>
    </row>
    <row r="20" spans="1:2" x14ac:dyDescent="0.25">
      <c r="A20" s="4">
        <v>2032</v>
      </c>
      <c r="B20" s="6">
        <f>INDEX(Calcs!$B$2:$AJ$2,1,MATCH(A20,Calcs!$B$1:$AJ$1,0))*10^3</f>
        <v>36666.666666666511</v>
      </c>
    </row>
    <row r="21" spans="1:2" x14ac:dyDescent="0.25">
      <c r="A21" s="4">
        <v>2033</v>
      </c>
      <c r="B21" s="6">
        <f>INDEX(Calcs!$B$2:$AJ$2,1,MATCH(A21,Calcs!$B$1:$AJ$1,0))*10^3</f>
        <v>38000</v>
      </c>
    </row>
    <row r="22" spans="1:2" x14ac:dyDescent="0.25">
      <c r="A22" s="4">
        <v>2034</v>
      </c>
      <c r="B22" s="6">
        <f>INDEX(Calcs!$B$2:$AJ$2,1,MATCH(A22,Calcs!$B$1:$AJ$1,0))*10^3</f>
        <v>39333.333333333489</v>
      </c>
    </row>
    <row r="23" spans="1:2" x14ac:dyDescent="0.25">
      <c r="A23" s="4">
        <v>2035</v>
      </c>
      <c r="B23" s="6">
        <f>INDEX(Calcs!$B$2:$AJ$2,1,MATCH(A23,Calcs!$B$1:$AJ$1,0))*10^3</f>
        <v>40666.666666666511</v>
      </c>
    </row>
    <row r="24" spans="1:2" x14ac:dyDescent="0.25">
      <c r="A24" s="4">
        <v>2036</v>
      </c>
      <c r="B24" s="6">
        <f>INDEX(Calcs!$B$2:$AJ$2,1,MATCH(A24,Calcs!$B$1:$AJ$1,0))*10^3</f>
        <v>42000</v>
      </c>
    </row>
    <row r="25" spans="1:2" x14ac:dyDescent="0.25">
      <c r="A25" s="4">
        <v>2037</v>
      </c>
      <c r="B25" s="6">
        <f>INDEX(Calcs!$B$2:$AJ$2,1,MATCH(A25,Calcs!$B$1:$AJ$1,0))*10^3</f>
        <v>43333.333333333489</v>
      </c>
    </row>
    <row r="26" spans="1:2" x14ac:dyDescent="0.25">
      <c r="A26" s="4">
        <v>2038</v>
      </c>
      <c r="B26" s="6">
        <f>INDEX(Calcs!$B$2:$AJ$2,1,MATCH(A26,Calcs!$B$1:$AJ$1,0))*10^3</f>
        <v>44666.666666666511</v>
      </c>
    </row>
    <row r="27" spans="1:2" x14ac:dyDescent="0.25">
      <c r="A27" s="4">
        <v>2039</v>
      </c>
      <c r="B27" s="6">
        <f>INDEX(Calcs!$B$2:$AJ$2,1,MATCH(A27,Calcs!$B$1:$AJ$1,0))*10^3</f>
        <v>46000</v>
      </c>
    </row>
    <row r="28" spans="1:2" x14ac:dyDescent="0.25">
      <c r="A28" s="4">
        <v>2040</v>
      </c>
      <c r="B28" s="6">
        <f>INDEX(Calcs!$B$2:$AJ$2,1,MATCH(A28,Calcs!$B$1:$AJ$1,0))*10^3</f>
        <v>47333.333333333489</v>
      </c>
    </row>
    <row r="29" spans="1:2" x14ac:dyDescent="0.25">
      <c r="A29" s="4">
        <v>2041</v>
      </c>
      <c r="B29" s="6">
        <f>INDEX(Calcs!$B$2:$AJ$2,1,MATCH(A29,Calcs!$B$1:$AJ$1,0))*10^3</f>
        <v>48666.666666666511</v>
      </c>
    </row>
    <row r="30" spans="1:2" x14ac:dyDescent="0.25">
      <c r="A30" s="4">
        <v>2042</v>
      </c>
      <c r="B30" s="6">
        <f>INDEX(Calcs!$B$2:$AJ$2,1,MATCH(A30,Calcs!$B$1:$AJ$1,0))*10^3</f>
        <v>50000</v>
      </c>
    </row>
    <row r="31" spans="1:2" x14ac:dyDescent="0.25">
      <c r="A31" s="4">
        <v>2043</v>
      </c>
      <c r="B31" s="6">
        <f>INDEX(Calcs!$B$2:$AJ$2,1,MATCH(A31,Calcs!$B$1:$AJ$1,0))*10^3</f>
        <v>53000</v>
      </c>
    </row>
    <row r="32" spans="1:2" x14ac:dyDescent="0.25">
      <c r="A32" s="4">
        <v>2044</v>
      </c>
      <c r="B32" s="6">
        <f>INDEX(Calcs!$B$2:$AJ$2,1,MATCH(A32,Calcs!$B$1:$AJ$1,0))*10^3</f>
        <v>56000</v>
      </c>
    </row>
    <row r="33" spans="1:2" x14ac:dyDescent="0.25">
      <c r="A33" s="4">
        <v>2045</v>
      </c>
      <c r="B33" s="6">
        <f>INDEX(Calcs!$B$2:$AJ$2,1,MATCH(A33,Calcs!$B$1:$AJ$1,0))*10^3</f>
        <v>59000</v>
      </c>
    </row>
    <row r="34" spans="1:2" x14ac:dyDescent="0.25">
      <c r="A34" s="4">
        <v>2046</v>
      </c>
      <c r="B34" s="6">
        <f>INDEX(Calcs!$B$2:$AJ$2,1,MATCH(A34,Calcs!$B$1:$AJ$1,0))*10^3</f>
        <v>62000</v>
      </c>
    </row>
    <row r="35" spans="1:2" x14ac:dyDescent="0.25">
      <c r="A35" s="4">
        <v>2047</v>
      </c>
      <c r="B35" s="6">
        <f>INDEX(Calcs!$B$2:$AJ$2,1,MATCH(A35,Calcs!$B$1:$AJ$1,0))*10^3</f>
        <v>65000</v>
      </c>
    </row>
    <row r="36" spans="1:2" x14ac:dyDescent="0.25">
      <c r="A36" s="4">
        <v>2048</v>
      </c>
      <c r="B36" s="6">
        <f>INDEX(Calcs!$B$2:$AJ$2,1,MATCH(A36,Calcs!$B$1:$AJ$1,0))*10^3</f>
        <v>68000</v>
      </c>
    </row>
    <row r="37" spans="1:2" x14ac:dyDescent="0.25">
      <c r="A37" s="4">
        <v>2049</v>
      </c>
      <c r="B37" s="6">
        <f>INDEX(Calcs!$B$2:$AJ$2,1,MATCH(A37,Calcs!$B$1:$AJ$1,0))*10^3</f>
        <v>71000</v>
      </c>
    </row>
    <row r="38" spans="1:2" x14ac:dyDescent="0.25">
      <c r="A38" s="4">
        <v>2050</v>
      </c>
      <c r="B38" s="6">
        <f>INDEX(Calcs!$B$2:$AJ$2,1,MATCH(A38,Calcs!$B$1:$AJ$1,0))*10^3</f>
        <v>74000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IESS+IEA+CEA</vt:lpstr>
      <vt:lpstr>Calcs</vt:lpstr>
      <vt:lpstr>BGrBSC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2014-08-26T20:23:01Z</dcterms:created>
  <dcterms:modified xsi:type="dcterms:W3CDTF">2020-01-20T09:58:14Z</dcterms:modified>
  <cp:category/>
  <cp:contentStatus/>
</cp:coreProperties>
</file>