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EPS India\eps-1.4.2-india-v3\eps-1.4.2-india-v3_working folder\InputData\elec\BTC\"/>
    </mc:Choice>
  </mc:AlternateContent>
  <xr:revisionPtr revIDLastSave="0" documentId="13_ncr:1_{23810FAE-5C73-4517-9923-7D38BE4DAC38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Calcs" sheetId="4" r:id="rId2"/>
    <sheet name="BT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4" l="1"/>
  <c r="G2" i="3" s="1"/>
  <c r="J8" i="4"/>
  <c r="H2" i="3" s="1"/>
  <c r="H2" i="4"/>
  <c r="G8" i="4" s="1"/>
  <c r="H8" i="4" l="1"/>
  <c r="F2" i="3" s="1"/>
  <c r="C2" i="3"/>
  <c r="D2" i="3" s="1"/>
  <c r="E2" i="3" s="1"/>
  <c r="B2" i="3"/>
  <c r="B20" i="4"/>
  <c r="B21" i="4"/>
  <c r="B22" i="4"/>
  <c r="B23" i="4"/>
  <c r="B24" i="4"/>
  <c r="B19" i="4"/>
  <c r="B16" i="4"/>
  <c r="B15" i="4"/>
  <c r="B14" i="4"/>
  <c r="B33" i="4" s="1"/>
  <c r="B34" i="4" l="1"/>
  <c r="B27" i="4"/>
  <c r="B32" i="4"/>
  <c r="P2" i="3" s="1"/>
  <c r="B37" i="4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AJ2" i="3"/>
  <c r="X2" i="3"/>
  <c r="T2" i="3"/>
  <c r="B26" i="4"/>
  <c r="J2" i="3" s="1"/>
  <c r="B31" i="4"/>
  <c r="B36" i="4"/>
  <c r="AI2" i="3"/>
  <c r="AE2" i="3"/>
  <c r="O2" i="3"/>
  <c r="K2" i="3"/>
  <c r="B25" i="4"/>
  <c r="B29" i="4"/>
  <c r="M2" i="3" s="1"/>
  <c r="B30" i="4"/>
  <c r="B35" i="4"/>
  <c r="S2" i="3" s="1"/>
  <c r="AH2" i="3"/>
  <c r="AD2" i="3"/>
  <c r="R2" i="3"/>
  <c r="N2" i="3"/>
  <c r="B28" i="4"/>
  <c r="L2" i="3" s="1"/>
  <c r="Y2" i="3"/>
  <c r="U2" i="3"/>
  <c r="Q2" i="3"/>
  <c r="I2" i="3"/>
  <c r="AC2" i="3" l="1"/>
  <c r="V2" i="3"/>
  <c r="W2" i="3"/>
  <c r="AB2" i="3"/>
  <c r="AG2" i="3"/>
  <c r="Z2" i="3"/>
  <c r="AA2" i="3"/>
  <c r="AF2" i="3"/>
</calcChain>
</file>

<file path=xl/sharedStrings.xml><?xml version="1.0" encoding="utf-8"?>
<sst xmlns="http://schemas.openxmlformats.org/spreadsheetml/2006/main" count="34" uniqueCount="33">
  <si>
    <t>BTC BAU Transmission Capacity</t>
  </si>
  <si>
    <t>Source:</t>
  </si>
  <si>
    <t>http://www.cea.nic.in/reports/others/ps/pspa2/ptp.pdf</t>
  </si>
  <si>
    <t>BAU Transmission Capacity (circuit*km)</t>
  </si>
  <si>
    <t>Existing Transmission Capacity</t>
  </si>
  <si>
    <t>Ministry of Power</t>
  </si>
  <si>
    <t>Forecasted Transmission Growth Rate</t>
  </si>
  <si>
    <t>Notes:</t>
  </si>
  <si>
    <t>on the forecasted growth rate of transmission MW from the Transmission Plan</t>
  </si>
  <si>
    <t>Report. After 2036, we hold the amount constant, since the growth rate in the</t>
  </si>
  <si>
    <t>preceding period drops significantly.</t>
  </si>
  <si>
    <t>CEA</t>
  </si>
  <si>
    <t>Transmission reports - Growth Summary</t>
  </si>
  <si>
    <t>(Sec 4.3, pp 17 of Transmission Plan report)</t>
  </si>
  <si>
    <t>Cumulative Projected Future Transmission (MW)</t>
  </si>
  <si>
    <t>Additional transmission requirement (MW) 
beyond 2022</t>
  </si>
  <si>
    <t>(Sec 11.3, pp 35 of Transmission Plan report)</t>
  </si>
  <si>
    <t>Linearly Extraploated Growth Rate Relative to 2019</t>
  </si>
  <si>
    <t xml:space="preserve">Expected Transmission Capacity in ckms in 2022 </t>
  </si>
  <si>
    <t>National Electricity Plan (Volume-II : Transmission)</t>
  </si>
  <si>
    <t>http://www.cea.nic.in/reports/others/ps/pspa2/nep_transmission.pdf</t>
  </si>
  <si>
    <t>Sec 7.7, pp 347</t>
  </si>
  <si>
    <t xml:space="preserve">For 2022, we use the expected transmission capacity in ckms from NEP </t>
  </si>
  <si>
    <t xml:space="preserve">scaling factors estimated using the Transmission Plan </t>
  </si>
  <si>
    <t>Ckms</t>
  </si>
  <si>
    <t>&lt;-- expected, NEP Vol II - Sec 7.7, pp 347</t>
  </si>
  <si>
    <t xml:space="preserve">&lt;-- Actual, CEA </t>
  </si>
  <si>
    <t>Interpolated ckm values from 2019-22</t>
  </si>
  <si>
    <t xml:space="preserve">The capacity (in ckms) is interpolated between 2019-22, and then scaled till 2036 based on the </t>
  </si>
  <si>
    <t>http://www.cea.nic.in/reports/monthly/transmission/2018/growth_summary_tx-12.pdf</t>
  </si>
  <si>
    <t>We take the existing transmission (2018 value) in cicruit*km and scale it in the future based</t>
  </si>
  <si>
    <t>2018 Transmission Circuit KM</t>
  </si>
  <si>
    <t>20-Year (2016-2036) Perspective Transmission Plan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</si>
</sst>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1" fillId="2" borderId="0" xfId="0" applyFont="1" applyFill="1"/>
    <xf numFmtId="2" fontId="0" fillId="0" borderId="0" xfId="0" applyNumberFormat="1"/>
    <xf numFmtId="0" fontId="1" fillId="3" borderId="0" xfId="0" applyFont="1" applyFill="1"/>
    <xf numFmtId="0" fontId="3" fillId="0" borderId="0" xfId="1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ea.nic.in/reports/others/ps/pspa2/nep_transmission.pdf" TargetMode="External"/><Relationship Id="rId1" Type="http://schemas.openxmlformats.org/officeDocument/2006/relationships/hyperlink" Target="http://www.cea.nic.in/reports/others/ps/pspa2/pt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4" workbookViewId="0">
      <selection activeCell="B17" sqref="B17"/>
    </sheetView>
  </sheetViews>
  <sheetFormatPr defaultRowHeight="15" x14ac:dyDescent="0.25"/>
  <cols>
    <col min="2" max="2" width="53.42578125" customWidth="1"/>
    <col min="6" max="6" width="46.5703125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s="5" t="s">
        <v>4</v>
      </c>
      <c r="F3" s="7" t="s">
        <v>18</v>
      </c>
    </row>
    <row r="4" spans="1:6" x14ac:dyDescent="0.25">
      <c r="B4" t="s">
        <v>11</v>
      </c>
      <c r="F4" t="s">
        <v>11</v>
      </c>
    </row>
    <row r="5" spans="1:6" x14ac:dyDescent="0.25">
      <c r="B5" s="9">
        <v>43435</v>
      </c>
      <c r="F5" s="2">
        <v>2018</v>
      </c>
    </row>
    <row r="6" spans="1:6" x14ac:dyDescent="0.25">
      <c r="B6" t="s">
        <v>12</v>
      </c>
      <c r="F6" t="s">
        <v>19</v>
      </c>
    </row>
    <row r="7" spans="1:6" x14ac:dyDescent="0.25">
      <c r="B7" t="s">
        <v>29</v>
      </c>
      <c r="F7" s="3" t="s">
        <v>20</v>
      </c>
    </row>
    <row r="8" spans="1:6" x14ac:dyDescent="0.25">
      <c r="B8" s="3"/>
      <c r="F8" t="s">
        <v>21</v>
      </c>
    </row>
    <row r="9" spans="1:6" x14ac:dyDescent="0.25">
      <c r="B9" s="7" t="s">
        <v>6</v>
      </c>
    </row>
    <row r="10" spans="1:6" x14ac:dyDescent="0.25">
      <c r="B10" t="s">
        <v>5</v>
      </c>
    </row>
    <row r="11" spans="1:6" x14ac:dyDescent="0.25">
      <c r="B11" s="8">
        <v>2016</v>
      </c>
    </row>
    <row r="12" spans="1:6" x14ac:dyDescent="0.25">
      <c r="B12" t="s">
        <v>32</v>
      </c>
    </row>
    <row r="13" spans="1:6" x14ac:dyDescent="0.25">
      <c r="B13" s="3" t="s">
        <v>2</v>
      </c>
    </row>
    <row r="16" spans="1:6" x14ac:dyDescent="0.25">
      <c r="A16" s="1" t="s">
        <v>7</v>
      </c>
      <c r="B16" t="s">
        <v>30</v>
      </c>
    </row>
    <row r="17" spans="2:2" x14ac:dyDescent="0.25">
      <c r="B17" t="s">
        <v>8</v>
      </c>
    </row>
    <row r="18" spans="2:2" x14ac:dyDescent="0.25">
      <c r="B18" t="s">
        <v>9</v>
      </c>
    </row>
    <row r="19" spans="2:2" x14ac:dyDescent="0.25">
      <c r="B19" s="2" t="s">
        <v>10</v>
      </c>
    </row>
    <row r="21" spans="2:2" x14ac:dyDescent="0.25">
      <c r="B21" t="s">
        <v>22</v>
      </c>
    </row>
    <row r="22" spans="2:2" x14ac:dyDescent="0.25">
      <c r="B22" t="s">
        <v>28</v>
      </c>
    </row>
    <row r="23" spans="2:2" x14ac:dyDescent="0.25">
      <c r="B23" t="s">
        <v>23</v>
      </c>
    </row>
  </sheetData>
  <hyperlinks>
    <hyperlink ref="B13" r:id="rId1" xr:uid="{00000000-0004-0000-0000-000000000000}"/>
    <hyperlink ref="F7" r:id="rId2" xr:uid="{0A69D30B-CC93-4B37-9F47-84DB28E9ADFB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zoomScaleNormal="100" workbookViewId="0">
      <selection activeCell="H4" sqref="H4"/>
    </sheetView>
  </sheetViews>
  <sheetFormatPr defaultRowHeight="15" x14ac:dyDescent="0.25"/>
  <cols>
    <col min="1" max="1" width="44.5703125" customWidth="1"/>
    <col min="7" max="7" width="12.140625" customWidth="1"/>
  </cols>
  <sheetData>
    <row r="1" spans="1:10" x14ac:dyDescent="0.25">
      <c r="A1" t="s">
        <v>31</v>
      </c>
      <c r="G1" t="s">
        <v>24</v>
      </c>
    </row>
    <row r="2" spans="1:10" x14ac:dyDescent="0.25">
      <c r="A2" s="12">
        <v>405944</v>
      </c>
      <c r="G2">
        <v>2018</v>
      </c>
      <c r="H2">
        <f>A2</f>
        <v>405944</v>
      </c>
      <c r="I2" t="s">
        <v>26</v>
      </c>
    </row>
    <row r="3" spans="1:10" x14ac:dyDescent="0.25">
      <c r="G3">
        <v>2022</v>
      </c>
      <c r="H3">
        <v>478132</v>
      </c>
      <c r="I3" t="s">
        <v>25</v>
      </c>
    </row>
    <row r="5" spans="1:10" ht="30" x14ac:dyDescent="0.25">
      <c r="A5" s="10" t="s">
        <v>15</v>
      </c>
      <c r="B5" t="s">
        <v>16</v>
      </c>
    </row>
    <row r="6" spans="1:10" x14ac:dyDescent="0.25">
      <c r="A6">
        <v>2026</v>
      </c>
      <c r="B6">
        <v>13400</v>
      </c>
      <c r="G6" t="s">
        <v>27</v>
      </c>
    </row>
    <row r="7" spans="1:10" x14ac:dyDescent="0.25">
      <c r="A7">
        <v>2031</v>
      </c>
      <c r="B7">
        <v>26000</v>
      </c>
      <c r="G7">
        <v>2018</v>
      </c>
      <c r="H7">
        <v>2020</v>
      </c>
      <c r="I7">
        <v>2021</v>
      </c>
      <c r="J7">
        <v>2022</v>
      </c>
    </row>
    <row r="8" spans="1:10" x14ac:dyDescent="0.25">
      <c r="A8">
        <v>2035</v>
      </c>
      <c r="B8">
        <v>28500</v>
      </c>
      <c r="G8">
        <f>H2</f>
        <v>405944</v>
      </c>
      <c r="H8">
        <f>FORECAST(H7,$H$2:$H$3,$G$2:$G$3)</f>
        <v>442038</v>
      </c>
      <c r="I8">
        <f>FORECAST(I7,$H$2:$H$3,$G$2:$G$3)</f>
        <v>460085</v>
      </c>
      <c r="J8">
        <f>H3</f>
        <v>478132</v>
      </c>
    </row>
    <row r="10" spans="1:10" x14ac:dyDescent="0.25">
      <c r="A10" t="s">
        <v>14</v>
      </c>
      <c r="B10" t="s">
        <v>13</v>
      </c>
    </row>
    <row r="11" spans="1:10" x14ac:dyDescent="0.25">
      <c r="A11">
        <v>2015</v>
      </c>
      <c r="B11">
        <v>55350</v>
      </c>
    </row>
    <row r="12" spans="1:10" x14ac:dyDescent="0.25">
      <c r="A12">
        <v>2017</v>
      </c>
      <c r="B12">
        <v>72250</v>
      </c>
    </row>
    <row r="13" spans="1:10" x14ac:dyDescent="0.25">
      <c r="A13">
        <v>2022</v>
      </c>
      <c r="B13">
        <v>91250</v>
      </c>
    </row>
    <row r="14" spans="1:10" x14ac:dyDescent="0.25">
      <c r="A14">
        <v>2026</v>
      </c>
      <c r="B14">
        <f>B13+B6</f>
        <v>104650</v>
      </c>
    </row>
    <row r="15" spans="1:10" x14ac:dyDescent="0.25">
      <c r="A15">
        <v>2031</v>
      </c>
      <c r="B15">
        <f>B13+B7</f>
        <v>117250</v>
      </c>
    </row>
    <row r="16" spans="1:10" x14ac:dyDescent="0.25">
      <c r="A16">
        <v>2035</v>
      </c>
      <c r="B16">
        <f>B13+B8</f>
        <v>119750</v>
      </c>
    </row>
    <row r="18" spans="1:2" x14ac:dyDescent="0.25">
      <c r="A18" t="s">
        <v>17</v>
      </c>
    </row>
    <row r="19" spans="1:2" x14ac:dyDescent="0.25">
      <c r="A19">
        <v>2017</v>
      </c>
      <c r="B19" s="6">
        <f>TREND($B$12:$B$13,$A$12:$A$13,A19)/$B$12</f>
        <v>1</v>
      </c>
    </row>
    <row r="20" spans="1:2" x14ac:dyDescent="0.25">
      <c r="A20">
        <v>2018</v>
      </c>
      <c r="B20" s="6">
        <f t="shared" ref="B20:B24" si="0">TREND($B$12:$B$13,$A$12:$A$13,A20)/$B$12</f>
        <v>1.0525951557093425</v>
      </c>
    </row>
    <row r="21" spans="1:2" x14ac:dyDescent="0.25">
      <c r="A21">
        <v>2019</v>
      </c>
      <c r="B21" s="6">
        <f t="shared" si="0"/>
        <v>1.1051903114186852</v>
      </c>
    </row>
    <row r="22" spans="1:2" x14ac:dyDescent="0.25">
      <c r="A22">
        <v>2020</v>
      </c>
      <c r="B22" s="6">
        <f t="shared" si="0"/>
        <v>1.1577854671280277</v>
      </c>
    </row>
    <row r="23" spans="1:2" x14ac:dyDescent="0.25">
      <c r="A23">
        <v>2021</v>
      </c>
      <c r="B23" s="6">
        <f t="shared" si="0"/>
        <v>1.2103806228373701</v>
      </c>
    </row>
    <row r="24" spans="1:2" x14ac:dyDescent="0.25">
      <c r="A24">
        <v>2022</v>
      </c>
      <c r="B24" s="6">
        <f t="shared" si="0"/>
        <v>1.2629757785467128</v>
      </c>
    </row>
    <row r="25" spans="1:2" x14ac:dyDescent="0.25">
      <c r="A25">
        <v>2023</v>
      </c>
      <c r="B25" s="6">
        <f>TREND($B$13:$B$14,$A$13:$A$14,A25)/$B$12</f>
        <v>1.3093425605536333</v>
      </c>
    </row>
    <row r="26" spans="1:2" x14ac:dyDescent="0.25">
      <c r="A26">
        <v>2024</v>
      </c>
      <c r="B26" s="6">
        <f t="shared" ref="B26:B28" si="1">TREND($B$13:$B$14,$A$13:$A$14,A26)/$B$12</f>
        <v>1.3557093425605535</v>
      </c>
    </row>
    <row r="27" spans="1:2" x14ac:dyDescent="0.25">
      <c r="A27">
        <v>2025</v>
      </c>
      <c r="B27" s="6">
        <f t="shared" si="1"/>
        <v>1.402076124567474</v>
      </c>
    </row>
    <row r="28" spans="1:2" x14ac:dyDescent="0.25">
      <c r="A28">
        <v>2026</v>
      </c>
      <c r="B28" s="6">
        <f t="shared" si="1"/>
        <v>1.4484429065743945</v>
      </c>
    </row>
    <row r="29" spans="1:2" x14ac:dyDescent="0.25">
      <c r="A29">
        <v>2027</v>
      </c>
      <c r="B29" s="6">
        <f>TREND($B$14:$B$15,$A$14:$A$15,A29)/$B$12</f>
        <v>1.4833217993079584</v>
      </c>
    </row>
    <row r="30" spans="1:2" x14ac:dyDescent="0.25">
      <c r="A30">
        <v>2028</v>
      </c>
      <c r="B30" s="6">
        <f t="shared" ref="B30:B33" si="2">TREND($B$14:$B$15,$A$14:$A$15,A30)/$B$12</f>
        <v>1.5182006920415225</v>
      </c>
    </row>
    <row r="31" spans="1:2" x14ac:dyDescent="0.25">
      <c r="A31">
        <v>2029</v>
      </c>
      <c r="B31" s="6">
        <f t="shared" si="2"/>
        <v>1.5530795847750865</v>
      </c>
    </row>
    <row r="32" spans="1:2" x14ac:dyDescent="0.25">
      <c r="A32">
        <v>2030</v>
      </c>
      <c r="B32" s="6">
        <f t="shared" si="2"/>
        <v>1.5879584775086506</v>
      </c>
    </row>
    <row r="33" spans="1:2" x14ac:dyDescent="0.25">
      <c r="A33">
        <v>2031</v>
      </c>
      <c r="B33" s="6">
        <f t="shared" si="2"/>
        <v>1.6228373702422145</v>
      </c>
    </row>
    <row r="34" spans="1:2" x14ac:dyDescent="0.25">
      <c r="A34">
        <v>2032</v>
      </c>
      <c r="B34" s="6">
        <f>TREND($B$15:$B$16,$A$15:$A$16,A34)/$B$12</f>
        <v>1.6314878892733564</v>
      </c>
    </row>
    <row r="35" spans="1:2" x14ac:dyDescent="0.25">
      <c r="A35">
        <v>2033</v>
      </c>
      <c r="B35" s="6">
        <f t="shared" ref="B35:B37" si="3">TREND($B$15:$B$16,$A$15:$A$16,A35)/$B$12</f>
        <v>1.6401384083044983</v>
      </c>
    </row>
    <row r="36" spans="1:2" x14ac:dyDescent="0.25">
      <c r="A36">
        <v>2034</v>
      </c>
      <c r="B36" s="6">
        <f t="shared" si="3"/>
        <v>1.6487889273356402</v>
      </c>
    </row>
    <row r="37" spans="1:2" x14ac:dyDescent="0.25">
      <c r="A37">
        <v>2035</v>
      </c>
      <c r="B37" s="6">
        <f t="shared" si="3"/>
        <v>1.6574394463667821</v>
      </c>
    </row>
    <row r="38" spans="1:2" x14ac:dyDescent="0.25">
      <c r="A38">
        <v>2036</v>
      </c>
      <c r="B38" s="6">
        <f>B37</f>
        <v>1.6574394463667821</v>
      </c>
    </row>
    <row r="39" spans="1:2" x14ac:dyDescent="0.25">
      <c r="A39">
        <v>2037</v>
      </c>
      <c r="B39" s="6">
        <f t="shared" ref="B39:B52" si="4">B38</f>
        <v>1.6574394463667821</v>
      </c>
    </row>
    <row r="40" spans="1:2" x14ac:dyDescent="0.25">
      <c r="A40">
        <v>2038</v>
      </c>
      <c r="B40" s="6">
        <f t="shared" si="4"/>
        <v>1.6574394463667821</v>
      </c>
    </row>
    <row r="41" spans="1:2" x14ac:dyDescent="0.25">
      <c r="A41">
        <v>2039</v>
      </c>
      <c r="B41" s="6">
        <f t="shared" si="4"/>
        <v>1.6574394463667821</v>
      </c>
    </row>
    <row r="42" spans="1:2" x14ac:dyDescent="0.25">
      <c r="A42">
        <v>2040</v>
      </c>
      <c r="B42" s="6">
        <f t="shared" si="4"/>
        <v>1.6574394463667821</v>
      </c>
    </row>
    <row r="43" spans="1:2" x14ac:dyDescent="0.25">
      <c r="A43">
        <v>2041</v>
      </c>
      <c r="B43" s="6">
        <f t="shared" si="4"/>
        <v>1.6574394463667821</v>
      </c>
    </row>
    <row r="44" spans="1:2" x14ac:dyDescent="0.25">
      <c r="A44">
        <v>2042</v>
      </c>
      <c r="B44" s="6">
        <f t="shared" si="4"/>
        <v>1.6574394463667821</v>
      </c>
    </row>
    <row r="45" spans="1:2" x14ac:dyDescent="0.25">
      <c r="A45">
        <v>2043</v>
      </c>
      <c r="B45" s="6">
        <f t="shared" si="4"/>
        <v>1.6574394463667821</v>
      </c>
    </row>
    <row r="46" spans="1:2" x14ac:dyDescent="0.25">
      <c r="A46">
        <v>2044</v>
      </c>
      <c r="B46" s="6">
        <f t="shared" si="4"/>
        <v>1.6574394463667821</v>
      </c>
    </row>
    <row r="47" spans="1:2" x14ac:dyDescent="0.25">
      <c r="A47">
        <v>2045</v>
      </c>
      <c r="B47" s="6">
        <f t="shared" si="4"/>
        <v>1.6574394463667821</v>
      </c>
    </row>
    <row r="48" spans="1:2" x14ac:dyDescent="0.25">
      <c r="A48">
        <v>2046</v>
      </c>
      <c r="B48" s="6">
        <f t="shared" si="4"/>
        <v>1.6574394463667821</v>
      </c>
    </row>
    <row r="49" spans="1:2" x14ac:dyDescent="0.25">
      <c r="A49">
        <v>2047</v>
      </c>
      <c r="B49" s="6">
        <f t="shared" si="4"/>
        <v>1.6574394463667821</v>
      </c>
    </row>
    <row r="50" spans="1:2" x14ac:dyDescent="0.25">
      <c r="A50">
        <v>2048</v>
      </c>
      <c r="B50" s="6">
        <f t="shared" si="4"/>
        <v>1.6574394463667821</v>
      </c>
    </row>
    <row r="51" spans="1:2" x14ac:dyDescent="0.25">
      <c r="A51">
        <v>2049</v>
      </c>
      <c r="B51" s="6">
        <f t="shared" si="4"/>
        <v>1.6574394463667821</v>
      </c>
    </row>
    <row r="52" spans="1:2" x14ac:dyDescent="0.25">
      <c r="A52">
        <v>2050</v>
      </c>
      <c r="B52" s="6">
        <f t="shared" si="4"/>
        <v>1.6574394463667821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5"/>
  <sheetViews>
    <sheetView workbookViewId="0">
      <selection activeCell="F2" sqref="F2"/>
    </sheetView>
  </sheetViews>
  <sheetFormatPr defaultRowHeight="15" x14ac:dyDescent="0.25"/>
  <cols>
    <col min="1" max="1" width="34.85546875" customWidth="1"/>
    <col min="2" max="3" width="9.42578125" bestFit="1" customWidth="1"/>
    <col min="4" max="4" width="7" bestFit="1" customWidth="1"/>
    <col min="5" max="36" width="9.42578125" bestFit="1" customWidth="1"/>
  </cols>
  <sheetData>
    <row r="1" spans="1:37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 x14ac:dyDescent="0.25">
      <c r="A2" t="s">
        <v>3</v>
      </c>
      <c r="B2" s="11">
        <f>Calcs!A2</f>
        <v>405944</v>
      </c>
      <c r="C2" s="11">
        <f>Calcs!A2</f>
        <v>405944</v>
      </c>
      <c r="D2" s="11">
        <f>C2</f>
        <v>405944</v>
      </c>
      <c r="E2" s="11">
        <f>D2</f>
        <v>405944</v>
      </c>
      <c r="F2" s="11">
        <f>Calcs!H8</f>
        <v>442038</v>
      </c>
      <c r="G2" s="11">
        <f>Calcs!I8</f>
        <v>460085</v>
      </c>
      <c r="H2" s="11">
        <f>Calcs!J8</f>
        <v>478132</v>
      </c>
      <c r="I2" s="11">
        <f>$C$2*INDEX(Calcs!$B$19:$B$52,MATCH(I1,Calcs!$A$19:$A$52,0),1)</f>
        <v>531519.75640138413</v>
      </c>
      <c r="J2" s="11">
        <f>$C$2*INDEX(Calcs!$B$19:$B$52,MATCH(J1,Calcs!$A$19:$A$52,0),1)</f>
        <v>550342.07335640129</v>
      </c>
      <c r="K2" s="11">
        <f>$C$2*INDEX(Calcs!$B$19:$B$52,MATCH(K1,Calcs!$A$19:$A$52,0),1)</f>
        <v>569164.39031141868</v>
      </c>
      <c r="L2" s="11">
        <f>$C$2*INDEX(Calcs!$B$19:$B$52,MATCH(L1,Calcs!$A$19:$A$52,0),1)</f>
        <v>587986.70726643596</v>
      </c>
      <c r="M2" s="11">
        <f>$C$2*INDEX(Calcs!$B$19:$B$52,MATCH(M1,Calcs!$A$19:$A$52,0),1)</f>
        <v>602145.58449826983</v>
      </c>
      <c r="N2" s="11">
        <f>$C$2*INDEX(Calcs!$B$19:$B$52,MATCH(N1,Calcs!$A$19:$A$52,0),1)</f>
        <v>616304.46173010382</v>
      </c>
      <c r="O2" s="11">
        <f>$C$2*INDEX(Calcs!$B$19:$B$52,MATCH(O1,Calcs!$A$19:$A$52,0),1)</f>
        <v>630463.3389619377</v>
      </c>
      <c r="P2" s="11">
        <f>$C$2*INDEX(Calcs!$B$19:$B$52,MATCH(P1,Calcs!$A$19:$A$52,0),1)</f>
        <v>644622.21619377169</v>
      </c>
      <c r="Q2" s="11">
        <f>$C$2*INDEX(Calcs!$B$19:$B$52,MATCH(Q1,Calcs!$A$19:$A$52,0),1)</f>
        <v>658781.09342560556</v>
      </c>
      <c r="R2" s="11">
        <f>$C$2*INDEX(Calcs!$B$19:$B$52,MATCH(R1,Calcs!$A$19:$A$52,0),1)</f>
        <v>662292.71972318343</v>
      </c>
      <c r="S2" s="11">
        <f>$C$2*INDEX(Calcs!$B$19:$B$52,MATCH(S1,Calcs!$A$19:$A$52,0),1)</f>
        <v>665804.3460207613</v>
      </c>
      <c r="T2" s="11">
        <f>$C$2*INDEX(Calcs!$B$19:$B$52,MATCH(T1,Calcs!$A$19:$A$52,0),1)</f>
        <v>669315.97231833916</v>
      </c>
      <c r="U2" s="11">
        <f>$C$2*INDEX(Calcs!$B$19:$B$52,MATCH(U1,Calcs!$A$19:$A$52,0),1)</f>
        <v>672827.59861591703</v>
      </c>
      <c r="V2" s="11">
        <f>$C$2*INDEX(Calcs!$B$19:$B$52,MATCH(V1,Calcs!$A$19:$A$52,0),1)</f>
        <v>672827.59861591703</v>
      </c>
      <c r="W2" s="11">
        <f>$C$2*INDEX(Calcs!$B$19:$B$52,MATCH(W1,Calcs!$A$19:$A$52,0),1)</f>
        <v>672827.59861591703</v>
      </c>
      <c r="X2" s="11">
        <f>$C$2*INDEX(Calcs!$B$19:$B$52,MATCH(X1,Calcs!$A$19:$A$52,0),1)</f>
        <v>672827.59861591703</v>
      </c>
      <c r="Y2" s="11">
        <f>$C$2*INDEX(Calcs!$B$19:$B$52,MATCH(Y1,Calcs!$A$19:$A$52,0),1)</f>
        <v>672827.59861591703</v>
      </c>
      <c r="Z2" s="11">
        <f>$C$2*INDEX(Calcs!$B$19:$B$52,MATCH(Z1,Calcs!$A$19:$A$52,0),1)</f>
        <v>672827.59861591703</v>
      </c>
      <c r="AA2" s="11">
        <f>$C$2*INDEX(Calcs!$B$19:$B$52,MATCH(AA1,Calcs!$A$19:$A$52,0),1)</f>
        <v>672827.59861591703</v>
      </c>
      <c r="AB2" s="11">
        <f>$C$2*INDEX(Calcs!$B$19:$B$52,MATCH(AB1,Calcs!$A$19:$A$52,0),1)</f>
        <v>672827.59861591703</v>
      </c>
      <c r="AC2" s="11">
        <f>$C$2*INDEX(Calcs!$B$19:$B$52,MATCH(AC1,Calcs!$A$19:$A$52,0),1)</f>
        <v>672827.59861591703</v>
      </c>
      <c r="AD2" s="11">
        <f>$C$2*INDEX(Calcs!$B$19:$B$52,MATCH(AD1,Calcs!$A$19:$A$52,0),1)</f>
        <v>672827.59861591703</v>
      </c>
      <c r="AE2" s="11">
        <f>$C$2*INDEX(Calcs!$B$19:$B$52,MATCH(AE1,Calcs!$A$19:$A$52,0),1)</f>
        <v>672827.59861591703</v>
      </c>
      <c r="AF2" s="11">
        <f>$C$2*INDEX(Calcs!$B$19:$B$52,MATCH(AF1,Calcs!$A$19:$A$52,0),1)</f>
        <v>672827.59861591703</v>
      </c>
      <c r="AG2" s="11">
        <f>$C$2*INDEX(Calcs!$B$19:$B$52,MATCH(AG1,Calcs!$A$19:$A$52,0),1)</f>
        <v>672827.59861591703</v>
      </c>
      <c r="AH2" s="11">
        <f>$C$2*INDEX(Calcs!$B$19:$B$52,MATCH(AH1,Calcs!$A$19:$A$52,0),1)</f>
        <v>672827.59861591703</v>
      </c>
      <c r="AI2" s="11">
        <f>$C$2*INDEX(Calcs!$B$19:$B$52,MATCH(AI1,Calcs!$A$19:$A$52,0),1)</f>
        <v>672827.59861591703</v>
      </c>
      <c r="AJ2" s="11">
        <f>$C$2*INDEX(Calcs!$B$19:$B$52,MATCH(AJ1,Calcs!$A$19:$A$52,0),1)</f>
        <v>672827.59861591703</v>
      </c>
      <c r="AK2" s="4"/>
    </row>
    <row r="3" spans="1:37" x14ac:dyDescent="0.25">
      <c r="E3" s="11"/>
      <c r="I3" s="11"/>
      <c r="J3" s="11"/>
      <c r="K3" s="11"/>
      <c r="L3" s="11"/>
      <c r="M3" s="11"/>
    </row>
    <row r="5" spans="1:37" x14ac:dyDescent="0.25">
      <c r="C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BTC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Deepthi Swamy</cp:lastModifiedBy>
  <cp:revision/>
  <dcterms:created xsi:type="dcterms:W3CDTF">2015-07-06T20:49:06Z</dcterms:created>
  <dcterms:modified xsi:type="dcterms:W3CDTF">2020-01-17T12:02:26Z</dcterms:modified>
  <cp:category/>
  <cp:contentStatus/>
</cp:coreProperties>
</file>