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BTaDLP\"/>
    </mc:Choice>
  </mc:AlternateContent>
  <xr:revisionPtr revIDLastSave="0" documentId="13_ncr:1_{ECB815D0-0CF2-427E-B0E4-5075B40C5558}" xr6:coauthVersionLast="41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Calcs" sheetId="3" r:id="rId2"/>
    <sheet name="BTaD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2" i="3" l="1"/>
  <c r="B34" i="3" s="1"/>
  <c r="B35" i="3" s="1"/>
  <c r="B36" i="3" s="1"/>
  <c r="B27" i="3"/>
  <c r="B17" i="3"/>
  <c r="B12" i="3"/>
  <c r="B5" i="3"/>
  <c r="E5" i="3"/>
  <c r="E4" i="3"/>
  <c r="B7" i="3" s="1"/>
  <c r="K6" i="3"/>
  <c r="L6" i="3" s="1"/>
  <c r="M6" i="3" s="1"/>
  <c r="N6" i="3" s="1"/>
  <c r="O6" i="3" s="1"/>
  <c r="P6" i="3" s="1"/>
  <c r="Q6" i="3" s="1"/>
  <c r="R6" i="3" s="1"/>
  <c r="B6" i="3" l="1"/>
  <c r="B10" i="3"/>
  <c r="B15" i="3"/>
  <c r="B20" i="3"/>
  <c r="B25" i="3"/>
  <c r="B30" i="3"/>
  <c r="B22" i="3"/>
  <c r="B9" i="3"/>
  <c r="B14" i="3"/>
  <c r="B19" i="3"/>
  <c r="B24" i="3"/>
  <c r="B29" i="3"/>
  <c r="B11" i="3"/>
  <c r="B16" i="3"/>
  <c r="B21" i="3"/>
  <c r="B26" i="3"/>
  <c r="B31" i="3"/>
  <c r="F2" i="2"/>
  <c r="G2" i="2"/>
  <c r="H2" i="2"/>
  <c r="K2" i="2"/>
  <c r="M2" i="2"/>
  <c r="C2" i="2"/>
  <c r="J2" i="2"/>
  <c r="L2" i="2"/>
  <c r="I2" i="2"/>
  <c r="E2" i="2"/>
  <c r="D2" i="2"/>
  <c r="O2" i="2" l="1"/>
  <c r="P2" i="2"/>
  <c r="N2" i="2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K2" i="2" l="1"/>
  <c r="AJ2" i="2"/>
</calcChain>
</file>

<file path=xl/sharedStrings.xml><?xml version="1.0" encoding="utf-8"?>
<sst xmlns="http://schemas.openxmlformats.org/spreadsheetml/2006/main" count="24" uniqueCount="24">
  <si>
    <t>BTaDLP BAU Transmission and Distribution Loss Percentage</t>
  </si>
  <si>
    <t>Source:</t>
  </si>
  <si>
    <t>Calcs</t>
  </si>
  <si>
    <t>India Energy Security Scenarios v2</t>
  </si>
  <si>
    <t>http://iess2047.gov.in/</t>
  </si>
  <si>
    <t>Sheet VIIb</t>
  </si>
  <si>
    <t>Note:</t>
  </si>
  <si>
    <t>Only technical T&amp;D losses are considered (India also has commercial losses under AT&amp;C which is not accounted in EPS)</t>
  </si>
  <si>
    <t>http://www.cea.nic.in/reports/monthly/executivesummary/2019/exe_summary-09.pdf</t>
  </si>
  <si>
    <t>Trajectory assumptions</t>
  </si>
  <si>
    <t>T&amp;D- Technical Losses</t>
  </si>
  <si>
    <t>Trajectory</t>
  </si>
  <si>
    <t>Description</t>
  </si>
  <si>
    <t>Notes</t>
  </si>
  <si>
    <t>NITI Aayog - 2019 onward</t>
  </si>
  <si>
    <t>CEA - Actual values - 2016 to 2018</t>
  </si>
  <si>
    <t>Monthly Executive Summary report</t>
  </si>
  <si>
    <t>Table 11</t>
  </si>
  <si>
    <t>Beyond 2047 (IESS model limit) the slope is extended as per the downward trend as even current world's best values are as low as 2-3%</t>
  </si>
  <si>
    <t>This variable represents the percentage difference in generation</t>
  </si>
  <si>
    <t>and delivered energy from the power system.</t>
  </si>
  <si>
    <t>IESS Level 2 trajectory values are used as they are BAU.</t>
  </si>
  <si>
    <t>Year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</si>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</sst>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color theme="9" tint="0.79998168889431442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1" tint="4.9989318521683403E-2"/>
      </top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3"/>
    <xf numFmtId="0" fontId="5" fillId="2" borderId="1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 indent="1"/>
    </xf>
    <xf numFmtId="0" fontId="7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165" fontId="9" fillId="3" borderId="0" xfId="0" applyNumberFormat="1" applyFont="1" applyFill="1"/>
    <xf numFmtId="165" fontId="6" fillId="3" borderId="0" xfId="0" applyNumberFormat="1" applyFont="1" applyFill="1"/>
    <xf numFmtId="0" fontId="6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165" fontId="8" fillId="3" borderId="7" xfId="2" applyNumberFormat="1" applyFont="1" applyFill="1" applyBorder="1" applyAlignment="1">
      <alignment vertical="center"/>
    </xf>
    <xf numFmtId="165" fontId="7" fillId="3" borderId="6" xfId="2" applyNumberFormat="1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165" fontId="9" fillId="4" borderId="0" xfId="0" applyNumberFormat="1" applyFont="1" applyFill="1"/>
    <xf numFmtId="165" fontId="6" fillId="4" borderId="0" xfId="0" applyNumberFormat="1" applyFont="1" applyFill="1"/>
    <xf numFmtId="17" fontId="0" fillId="0" borderId="0" xfId="0" applyNumberFormat="1"/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</cellXfs>
  <cellStyles count="4">
    <cellStyle name="Comma" xfId="2" builtinId="3"/>
    <cellStyle name="Hyperlink" xfId="3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Calcs!$A$2:$A$36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Calcs!$B$2:$B$36</c:f>
              <c:numCache>
                <c:formatCode>General</c:formatCode>
                <c:ptCount val="35"/>
                <c:pt idx="0">
                  <c:v>0.21809999999999999</c:v>
                </c:pt>
                <c:pt idx="1">
                  <c:v>0.2142</c:v>
                </c:pt>
                <c:pt idx="2">
                  <c:v>0.2104</c:v>
                </c:pt>
                <c:pt idx="3">
                  <c:v>0.20405000000000051</c:v>
                </c:pt>
                <c:pt idx="4">
                  <c:v>0.19769999999999932</c:v>
                </c:pt>
                <c:pt idx="5">
                  <c:v>0.19134999999999991</c:v>
                </c:pt>
                <c:pt idx="6">
                  <c:v>0.185</c:v>
                </c:pt>
                <c:pt idx="7">
                  <c:v>0.18159999999999954</c:v>
                </c:pt>
                <c:pt idx="8">
                  <c:v>0.17819999999999947</c:v>
                </c:pt>
                <c:pt idx="9">
                  <c:v>0.1747999999999994</c:v>
                </c:pt>
                <c:pt idx="10">
                  <c:v>0.17139999999999933</c:v>
                </c:pt>
                <c:pt idx="11">
                  <c:v>0.16800000000000001</c:v>
                </c:pt>
                <c:pt idx="12">
                  <c:v>0.16460000000000008</c:v>
                </c:pt>
                <c:pt idx="13">
                  <c:v>0.16120000000000001</c:v>
                </c:pt>
                <c:pt idx="14">
                  <c:v>0.15780000000000083</c:v>
                </c:pt>
                <c:pt idx="15">
                  <c:v>0.15440000000000076</c:v>
                </c:pt>
                <c:pt idx="16">
                  <c:v>0.151</c:v>
                </c:pt>
                <c:pt idx="17">
                  <c:v>0.14760000000000062</c:v>
                </c:pt>
                <c:pt idx="18">
                  <c:v>0.14420000000000055</c:v>
                </c:pt>
                <c:pt idx="19">
                  <c:v>0.14080000000000048</c:v>
                </c:pt>
                <c:pt idx="20">
                  <c:v>0.13740000000000041</c:v>
                </c:pt>
                <c:pt idx="21">
                  <c:v>0.13400000000000001</c:v>
                </c:pt>
                <c:pt idx="22">
                  <c:v>0.12959999999999994</c:v>
                </c:pt>
                <c:pt idx="23">
                  <c:v>0.12519999999999953</c:v>
                </c:pt>
                <c:pt idx="24">
                  <c:v>0.12079999999999913</c:v>
                </c:pt>
                <c:pt idx="25">
                  <c:v>0.11639999999999873</c:v>
                </c:pt>
                <c:pt idx="26">
                  <c:v>0.112</c:v>
                </c:pt>
                <c:pt idx="27">
                  <c:v>0.10959999999999948</c:v>
                </c:pt>
                <c:pt idx="28">
                  <c:v>0.10719999999999974</c:v>
                </c:pt>
                <c:pt idx="29">
                  <c:v>0.1048</c:v>
                </c:pt>
                <c:pt idx="30">
                  <c:v>0.10240000000000027</c:v>
                </c:pt>
                <c:pt idx="31">
                  <c:v>0.1</c:v>
                </c:pt>
                <c:pt idx="32">
                  <c:v>9.7599999999999743E-2</c:v>
                </c:pt>
                <c:pt idx="33">
                  <c:v>9.5199999999999479E-2</c:v>
                </c:pt>
                <c:pt idx="34">
                  <c:v>9.2799999999999216E-2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C-44A9-9BE6-3E9A3618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11503"/>
        <c:axId val="607328943"/>
      </c:lineChart>
      <c:catAx>
        <c:axId val="6619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8943"/>
        <c:crosses val="autoZero"/>
        <c:auto val="1"/>
        <c:lblAlgn val="ctr"/>
        <c:lblOffset val="100"/>
        <c:noMultiLvlLbl val="0"/>
      </c:catAx>
      <c:valAx>
        <c:axId val="6073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20</xdr:row>
      <xdr:rowOff>33337</xdr:rowOff>
    </xdr:from>
    <xdr:to>
      <xdr:col>14</xdr:col>
      <xdr:colOff>28575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16E7C-FAA2-481F-8F19-17580CBA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ss2047.gov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A11" sqref="A11:A16"/>
    </sheetView>
  </sheetViews>
  <sheetFormatPr defaultRowHeight="15" x14ac:dyDescent="0.25"/>
  <cols>
    <col min="2" max="2" width="10.140625" customWidth="1"/>
  </cols>
  <sheetData>
    <row r="1" spans="1:9" x14ac:dyDescent="0.25">
      <c r="A1" s="1" t="s">
        <v>0</v>
      </c>
    </row>
    <row r="3" spans="1:9" x14ac:dyDescent="0.25">
      <c r="A3" s="1" t="s">
        <v>1</v>
      </c>
      <c r="B3" t="s">
        <v>14</v>
      </c>
      <c r="I3" t="s">
        <v>15</v>
      </c>
    </row>
    <row r="4" spans="1:9" x14ac:dyDescent="0.25">
      <c r="B4" s="2">
        <v>2015</v>
      </c>
      <c r="I4" s="25">
        <v>43709</v>
      </c>
    </row>
    <row r="5" spans="1:9" x14ac:dyDescent="0.25">
      <c r="B5" t="s">
        <v>3</v>
      </c>
      <c r="I5" t="s">
        <v>16</v>
      </c>
    </row>
    <row r="6" spans="1:9" x14ac:dyDescent="0.25">
      <c r="B6" s="4" t="s">
        <v>4</v>
      </c>
      <c r="I6" t="s">
        <v>8</v>
      </c>
    </row>
    <row r="7" spans="1:9" x14ac:dyDescent="0.25">
      <c r="B7" t="s">
        <v>5</v>
      </c>
      <c r="I7" t="s">
        <v>17</v>
      </c>
    </row>
    <row r="10" spans="1:9" x14ac:dyDescent="0.25">
      <c r="A10" s="1" t="s">
        <v>6</v>
      </c>
    </row>
    <row r="11" spans="1:9" x14ac:dyDescent="0.25">
      <c r="A11" t="s">
        <v>19</v>
      </c>
    </row>
    <row r="12" spans="1:9" x14ac:dyDescent="0.25">
      <c r="A12" t="s">
        <v>20</v>
      </c>
    </row>
    <row r="14" spans="1:9" x14ac:dyDescent="0.25">
      <c r="A14" t="s">
        <v>21</v>
      </c>
    </row>
    <row r="15" spans="1:9" x14ac:dyDescent="0.25">
      <c r="A15" t="s">
        <v>7</v>
      </c>
    </row>
    <row r="16" spans="1:9" x14ac:dyDescent="0.25">
      <c r="A16" t="s">
        <v>18</v>
      </c>
    </row>
  </sheetData>
  <hyperlinks>
    <hyperlink ref="B6" r:id="rId1" xr:uid="{6950B5BE-0B57-45DD-BA7A-66B5DEF7CB5A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zoomScaleNormal="100" workbookViewId="0">
      <selection activeCell="R30" sqref="R30"/>
    </sheetView>
  </sheetViews>
  <sheetFormatPr defaultRowHeight="15" x14ac:dyDescent="0.25"/>
  <sheetData>
    <row r="1" spans="1:18" x14ac:dyDescent="0.25">
      <c r="A1" t="s">
        <v>2</v>
      </c>
    </row>
    <row r="2" spans="1:18" ht="15.75" x14ac:dyDescent="0.25">
      <c r="A2">
        <v>2016</v>
      </c>
      <c r="B2">
        <v>0.21809999999999999</v>
      </c>
      <c r="F2" s="5" t="s">
        <v>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.75" x14ac:dyDescent="0.25">
      <c r="A3">
        <v>2017</v>
      </c>
      <c r="B3">
        <v>0.2142</v>
      </c>
      <c r="F3" s="7"/>
      <c r="G3" s="8"/>
      <c r="H3" s="9"/>
      <c r="I3" s="10"/>
      <c r="J3" s="9"/>
      <c r="K3" s="9"/>
      <c r="L3" s="9"/>
      <c r="M3" s="9"/>
      <c r="N3" s="9"/>
      <c r="O3" s="9"/>
      <c r="P3" s="9"/>
      <c r="Q3" s="9"/>
      <c r="R3" s="9"/>
    </row>
    <row r="4" spans="1:18" ht="15.75" x14ac:dyDescent="0.25">
      <c r="A4">
        <v>2018</v>
      </c>
      <c r="B4">
        <v>0.2104</v>
      </c>
      <c r="D4">
        <v>2018</v>
      </c>
      <c r="E4">
        <f>B4</f>
        <v>0.2104</v>
      </c>
      <c r="F4" s="7"/>
      <c r="G4" s="8" t="s">
        <v>10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5.75" x14ac:dyDescent="0.25">
      <c r="A5">
        <v>2019</v>
      </c>
      <c r="B5">
        <f>FORECAST(A5,$E$4:$E$5,$D$4:$D$5)</f>
        <v>0.20405000000000051</v>
      </c>
      <c r="D5">
        <v>2022</v>
      </c>
      <c r="E5">
        <f>B8</f>
        <v>0.185</v>
      </c>
      <c r="F5" s="7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.75" x14ac:dyDescent="0.25">
      <c r="A6">
        <v>2020</v>
      </c>
      <c r="B6">
        <f t="shared" ref="B6:B7" si="0">FORECAST(A6,$E$4:$E$5,$D$4:$D$5)</f>
        <v>0.19769999999999932</v>
      </c>
      <c r="F6" s="7"/>
      <c r="G6" s="11" t="s">
        <v>11</v>
      </c>
      <c r="H6" s="11" t="s">
        <v>12</v>
      </c>
      <c r="I6" s="11" t="s">
        <v>13</v>
      </c>
      <c r="J6" s="12">
        <v>2007</v>
      </c>
      <c r="K6" s="13">
        <f>J6+5</f>
        <v>2012</v>
      </c>
      <c r="L6" s="13">
        <f t="shared" ref="L6:R6" si="1">K6+5</f>
        <v>2017</v>
      </c>
      <c r="M6" s="13">
        <f t="shared" si="1"/>
        <v>2022</v>
      </c>
      <c r="N6" s="13">
        <f t="shared" si="1"/>
        <v>2027</v>
      </c>
      <c r="O6" s="13">
        <f t="shared" si="1"/>
        <v>2032</v>
      </c>
      <c r="P6" s="13">
        <f t="shared" si="1"/>
        <v>2037</v>
      </c>
      <c r="Q6" s="13">
        <f t="shared" si="1"/>
        <v>2042</v>
      </c>
      <c r="R6" s="13">
        <f t="shared" si="1"/>
        <v>2047</v>
      </c>
    </row>
    <row r="7" spans="1:18" ht="15.75" x14ac:dyDescent="0.25">
      <c r="A7">
        <v>2021</v>
      </c>
      <c r="B7">
        <f t="shared" si="0"/>
        <v>0.19134999999999991</v>
      </c>
      <c r="F7" s="7"/>
      <c r="G7" s="14">
        <v>1</v>
      </c>
      <c r="H7" s="14"/>
      <c r="I7" s="14"/>
      <c r="J7" s="15">
        <v>0.2467</v>
      </c>
      <c r="K7" s="16">
        <v>0.22690000000000002</v>
      </c>
      <c r="L7" s="16">
        <v>0.21502000000000002</v>
      </c>
      <c r="M7" s="16">
        <v>0.2054</v>
      </c>
      <c r="N7" s="16">
        <v>0.1958</v>
      </c>
      <c r="O7" s="16">
        <v>0.18708</v>
      </c>
      <c r="P7" s="16">
        <v>0.17903999999999998</v>
      </c>
      <c r="Q7" s="16">
        <v>0.1661</v>
      </c>
      <c r="R7" s="16">
        <v>0.15944</v>
      </c>
    </row>
    <row r="8" spans="1:18" ht="15.75" x14ac:dyDescent="0.25">
      <c r="A8">
        <v>2022</v>
      </c>
      <c r="B8">
        <v>0.185</v>
      </c>
      <c r="F8" s="7"/>
      <c r="G8" s="22">
        <v>2</v>
      </c>
      <c r="H8" s="22"/>
      <c r="I8" s="22"/>
      <c r="J8" s="23">
        <v>0.2467</v>
      </c>
      <c r="K8" s="24">
        <v>0.22690000000000002</v>
      </c>
      <c r="L8" s="24">
        <v>0.20800000000000002</v>
      </c>
      <c r="M8" s="24">
        <v>0.185</v>
      </c>
      <c r="N8" s="24">
        <v>0.16799999999999998</v>
      </c>
      <c r="O8" s="24">
        <v>0.151</v>
      </c>
      <c r="P8" s="24">
        <v>0.13400000000000001</v>
      </c>
      <c r="Q8" s="24">
        <v>0.11199999999999999</v>
      </c>
      <c r="R8" s="24">
        <v>0.1</v>
      </c>
    </row>
    <row r="9" spans="1:18" ht="15.75" x14ac:dyDescent="0.25">
      <c r="A9">
        <v>2023</v>
      </c>
      <c r="B9">
        <f>FORECAST(A9,$M$8:$N$8,$M$6:$N$6)</f>
        <v>0.18159999999999954</v>
      </c>
      <c r="F9" s="7"/>
      <c r="G9" s="14">
        <v>3</v>
      </c>
      <c r="H9" s="14"/>
      <c r="I9" s="14"/>
      <c r="J9" s="15">
        <v>0.2467</v>
      </c>
      <c r="K9" s="16">
        <v>0.22690000000000002</v>
      </c>
      <c r="L9" s="16">
        <v>0.185</v>
      </c>
      <c r="M9" s="16">
        <v>0.156</v>
      </c>
      <c r="N9" s="16">
        <v>0.12199999999999998</v>
      </c>
      <c r="O9" s="16">
        <v>0.10500000000000001</v>
      </c>
      <c r="P9" s="16">
        <v>9.4E-2</v>
      </c>
      <c r="Q9" s="16">
        <v>8.3000000000000004E-2</v>
      </c>
      <c r="R9" s="16">
        <v>7.2000000000000008E-2</v>
      </c>
    </row>
    <row r="10" spans="1:18" ht="15.75" x14ac:dyDescent="0.25">
      <c r="A10">
        <v>2024</v>
      </c>
      <c r="B10">
        <f t="shared" ref="B10:B12" si="2">FORECAST(A10,$M$8:$N$8,$M$6:$N$6)</f>
        <v>0.17819999999999947</v>
      </c>
      <c r="F10" s="7"/>
      <c r="G10" s="17">
        <v>4</v>
      </c>
      <c r="H10" s="17"/>
      <c r="I10" s="17"/>
      <c r="J10" s="15">
        <v>0.2467</v>
      </c>
      <c r="K10" s="16">
        <v>0.22690000000000002</v>
      </c>
      <c r="L10" s="16">
        <v>0.16799999999999998</v>
      </c>
      <c r="M10" s="16">
        <v>0.13900000000000001</v>
      </c>
      <c r="N10" s="16">
        <v>0.11600000000000001</v>
      </c>
      <c r="O10" s="16">
        <v>8.7999999999999995E-2</v>
      </c>
      <c r="P10" s="16">
        <v>0.08</v>
      </c>
      <c r="Q10" s="16">
        <v>7.2000000000000008E-2</v>
      </c>
      <c r="R10" s="16">
        <v>7.2000000000000008E-2</v>
      </c>
    </row>
    <row r="11" spans="1:18" ht="15.75" x14ac:dyDescent="0.25">
      <c r="A11">
        <v>2025</v>
      </c>
      <c r="B11">
        <f t="shared" si="2"/>
        <v>0.1747999999999994</v>
      </c>
      <c r="F11" s="7"/>
      <c r="G11" s="18"/>
      <c r="H11" s="19"/>
      <c r="I11" s="19"/>
      <c r="J11" s="20"/>
      <c r="K11" s="21"/>
      <c r="L11" s="21"/>
      <c r="M11" s="21"/>
      <c r="N11" s="21"/>
      <c r="O11" s="21"/>
      <c r="P11" s="21"/>
      <c r="Q11" s="21"/>
      <c r="R11" s="21"/>
    </row>
    <row r="12" spans="1:18" x14ac:dyDescent="0.25">
      <c r="A12">
        <v>2026</v>
      </c>
      <c r="B12">
        <f t="shared" si="2"/>
        <v>0.17139999999999933</v>
      </c>
    </row>
    <row r="13" spans="1:18" x14ac:dyDescent="0.25">
      <c r="A13">
        <v>2027</v>
      </c>
      <c r="B13">
        <v>0.16800000000000001</v>
      </c>
    </row>
    <row r="14" spans="1:18" x14ac:dyDescent="0.25">
      <c r="A14">
        <v>2028</v>
      </c>
      <c r="B14">
        <f>FORECAST(A14,$N$8:$O$8,$N$6:$O$6)</f>
        <v>0.16460000000000008</v>
      </c>
    </row>
    <row r="15" spans="1:18" x14ac:dyDescent="0.25">
      <c r="A15">
        <v>2029</v>
      </c>
      <c r="B15">
        <f t="shared" ref="B15:B17" si="3">FORECAST(A15,$N$8:$O$8,$N$6:$O$6)</f>
        <v>0.16120000000000001</v>
      </c>
    </row>
    <row r="16" spans="1:18" x14ac:dyDescent="0.25">
      <c r="A16">
        <v>2030</v>
      </c>
      <c r="B16">
        <f t="shared" si="3"/>
        <v>0.15780000000000083</v>
      </c>
    </row>
    <row r="17" spans="1:2" x14ac:dyDescent="0.25">
      <c r="A17">
        <v>2031</v>
      </c>
      <c r="B17">
        <f t="shared" si="3"/>
        <v>0.15440000000000076</v>
      </c>
    </row>
    <row r="18" spans="1:2" x14ac:dyDescent="0.25">
      <c r="A18">
        <v>2032</v>
      </c>
      <c r="B18">
        <v>0.151</v>
      </c>
    </row>
    <row r="19" spans="1:2" x14ac:dyDescent="0.25">
      <c r="A19">
        <v>2033</v>
      </c>
      <c r="B19">
        <f>FORECAST(A19,$O$8:$P$8,$O$6:$P$6)</f>
        <v>0.14760000000000062</v>
      </c>
    </row>
    <row r="20" spans="1:2" x14ac:dyDescent="0.25">
      <c r="A20">
        <v>2034</v>
      </c>
      <c r="B20">
        <f t="shared" ref="B20:B22" si="4">FORECAST(A20,$O$8:$P$8,$O$6:$P$6)</f>
        <v>0.14420000000000055</v>
      </c>
    </row>
    <row r="21" spans="1:2" x14ac:dyDescent="0.25">
      <c r="A21">
        <v>2035</v>
      </c>
      <c r="B21">
        <f t="shared" si="4"/>
        <v>0.14080000000000048</v>
      </c>
    </row>
    <row r="22" spans="1:2" x14ac:dyDescent="0.25">
      <c r="A22">
        <v>2036</v>
      </c>
      <c r="B22">
        <f t="shared" si="4"/>
        <v>0.13740000000000041</v>
      </c>
    </row>
    <row r="23" spans="1:2" x14ac:dyDescent="0.25">
      <c r="A23">
        <v>2037</v>
      </c>
      <c r="B23">
        <v>0.13400000000000001</v>
      </c>
    </row>
    <row r="24" spans="1:2" x14ac:dyDescent="0.25">
      <c r="A24">
        <v>2038</v>
      </c>
      <c r="B24">
        <f>FORECAST(A24,$P$8:$Q$8,$P$6:$Q$6)</f>
        <v>0.12959999999999994</v>
      </c>
    </row>
    <row r="25" spans="1:2" x14ac:dyDescent="0.25">
      <c r="A25">
        <v>2039</v>
      </c>
      <c r="B25">
        <f t="shared" ref="B25:B27" si="5">FORECAST(A25,$P$8:$Q$8,$P$6:$Q$6)</f>
        <v>0.12519999999999953</v>
      </c>
    </row>
    <row r="26" spans="1:2" x14ac:dyDescent="0.25">
      <c r="A26">
        <v>2040</v>
      </c>
      <c r="B26">
        <f t="shared" si="5"/>
        <v>0.12079999999999913</v>
      </c>
    </row>
    <row r="27" spans="1:2" x14ac:dyDescent="0.25">
      <c r="A27">
        <v>2041</v>
      </c>
      <c r="B27">
        <f t="shared" si="5"/>
        <v>0.11639999999999873</v>
      </c>
    </row>
    <row r="28" spans="1:2" x14ac:dyDescent="0.25">
      <c r="A28">
        <v>2042</v>
      </c>
      <c r="B28">
        <v>0.112</v>
      </c>
    </row>
    <row r="29" spans="1:2" x14ac:dyDescent="0.25">
      <c r="A29">
        <v>2043</v>
      </c>
      <c r="B29">
        <f>FORECAST(A29,$Q$8:$R$8,$Q$6:$R$6)</f>
        <v>0.10959999999999948</v>
      </c>
    </row>
    <row r="30" spans="1:2" x14ac:dyDescent="0.25">
      <c r="A30">
        <v>2044</v>
      </c>
      <c r="B30">
        <f t="shared" ref="B30:B32" si="6">FORECAST(A30,$Q$8:$R$8,$Q$6:$R$6)</f>
        <v>0.10719999999999974</v>
      </c>
    </row>
    <row r="31" spans="1:2" x14ac:dyDescent="0.25">
      <c r="A31">
        <v>2045</v>
      </c>
      <c r="B31">
        <f t="shared" si="6"/>
        <v>0.1048</v>
      </c>
    </row>
    <row r="32" spans="1:2" x14ac:dyDescent="0.25">
      <c r="A32">
        <v>2046</v>
      </c>
      <c r="B32">
        <f t="shared" si="6"/>
        <v>0.10240000000000027</v>
      </c>
    </row>
    <row r="33" spans="1:2" x14ac:dyDescent="0.25">
      <c r="A33">
        <v>2047</v>
      </c>
      <c r="B33">
        <v>0.1</v>
      </c>
    </row>
    <row r="34" spans="1:2" x14ac:dyDescent="0.25">
      <c r="A34">
        <v>2048</v>
      </c>
      <c r="B34">
        <f>B33-(B32-B33)</f>
        <v>9.7599999999999743E-2</v>
      </c>
    </row>
    <row r="35" spans="1:2" x14ac:dyDescent="0.25">
      <c r="A35">
        <v>2049</v>
      </c>
      <c r="B35">
        <f t="shared" ref="B35:B36" si="7">B34-(B33-B34)</f>
        <v>9.5199999999999479E-2</v>
      </c>
    </row>
    <row r="36" spans="1:2" x14ac:dyDescent="0.25">
      <c r="A36">
        <v>2050</v>
      </c>
      <c r="B36">
        <f t="shared" si="7"/>
        <v>9.2799999999999216E-2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tabSelected="1" workbookViewId="0">
      <selection activeCell="B3" sqref="B3"/>
    </sheetView>
  </sheetViews>
  <sheetFormatPr defaultRowHeight="15" x14ac:dyDescent="0.25"/>
  <cols>
    <col min="1" max="2" width="20.42578125" customWidth="1"/>
  </cols>
  <sheetData>
    <row r="1" spans="1:37" x14ac:dyDescent="0.25">
      <c r="A1" t="s">
        <v>22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26" t="s">
        <v>23</v>
      </c>
      <c r="B2" s="27">
        <f>C2</f>
        <v>0.21809999999999999</v>
      </c>
      <c r="C2" s="3">
        <f>INDEX(Calcs!$B$2:$B$36,MATCH(C1,Calcs!$A$2:$A$36,0),1)</f>
        <v>0.21809999999999999</v>
      </c>
      <c r="D2" s="3">
        <f>INDEX(Calcs!$B$2:$B$36,MATCH(D1,Calcs!$A$2:$A$36,0),1)</f>
        <v>0.2142</v>
      </c>
      <c r="E2" s="3">
        <f>INDEX(Calcs!$B$2:$B$36,MATCH(E1,Calcs!$A$2:$A$36,0),1)</f>
        <v>0.2104</v>
      </c>
      <c r="F2" s="3">
        <f>INDEX(Calcs!$B$2:$B$36,MATCH(F1,Calcs!$A$2:$A$36,0),1)</f>
        <v>0.20405000000000051</v>
      </c>
      <c r="G2" s="3">
        <f>INDEX(Calcs!$B$2:$B$36,MATCH(G1,Calcs!$A$2:$A$36,0),1)</f>
        <v>0.19769999999999932</v>
      </c>
      <c r="H2" s="3">
        <f>INDEX(Calcs!$B$2:$B$36,MATCH(H1,Calcs!$A$2:$A$36,0),1)</f>
        <v>0.19134999999999991</v>
      </c>
      <c r="I2" s="3">
        <f>INDEX(Calcs!$B$2:$B$36,MATCH(I1,Calcs!$A$2:$A$36,0),1)</f>
        <v>0.185</v>
      </c>
      <c r="J2" s="3">
        <f>INDEX(Calcs!$B$2:$B$36,MATCH(J1,Calcs!$A$2:$A$36,0),1)</f>
        <v>0.18159999999999954</v>
      </c>
      <c r="K2" s="3">
        <f>INDEX(Calcs!$B$2:$B$36,MATCH(K1,Calcs!$A$2:$A$36,0),1)</f>
        <v>0.17819999999999947</v>
      </c>
      <c r="L2" s="3">
        <f>INDEX(Calcs!$B$2:$B$36,MATCH(L1,Calcs!$A$2:$A$36,0),1)</f>
        <v>0.1747999999999994</v>
      </c>
      <c r="M2" s="3">
        <f>INDEX(Calcs!$B$2:$B$36,MATCH(M1,Calcs!$A$2:$A$36,0),1)</f>
        <v>0.17139999999999933</v>
      </c>
      <c r="N2" s="3">
        <f>INDEX(Calcs!$B$2:$B$36,MATCH(N1,Calcs!$A$2:$A$36,0),1)</f>
        <v>0.16800000000000001</v>
      </c>
      <c r="O2" s="3">
        <f>INDEX(Calcs!$B$2:$B$36,MATCH(O1,Calcs!$A$2:$A$36,0),1)</f>
        <v>0.16460000000000008</v>
      </c>
      <c r="P2" s="3">
        <f>INDEX(Calcs!$B$2:$B$36,MATCH(P1,Calcs!$A$2:$A$36,0),1)</f>
        <v>0.16120000000000001</v>
      </c>
      <c r="Q2" s="3">
        <f>INDEX(Calcs!$B$2:$B$36,MATCH(Q1,Calcs!$A$2:$A$36,0),1)</f>
        <v>0.15780000000000083</v>
      </c>
      <c r="R2" s="3">
        <f>INDEX(Calcs!$B$2:$B$36,MATCH(R1,Calcs!$A$2:$A$36,0),1)</f>
        <v>0.15440000000000076</v>
      </c>
      <c r="S2" s="3">
        <f>INDEX(Calcs!$B$2:$B$36,MATCH(S1,Calcs!$A$2:$A$36,0),1)</f>
        <v>0.151</v>
      </c>
      <c r="T2" s="3">
        <f>INDEX(Calcs!$B$2:$B$36,MATCH(T1,Calcs!$A$2:$A$36,0),1)</f>
        <v>0.14760000000000062</v>
      </c>
      <c r="U2" s="3">
        <f>INDEX(Calcs!$B$2:$B$36,MATCH(U1,Calcs!$A$2:$A$36,0),1)</f>
        <v>0.14420000000000055</v>
      </c>
      <c r="V2" s="3">
        <f>INDEX(Calcs!$B$2:$B$36,MATCH(V1,Calcs!$A$2:$A$36,0),1)</f>
        <v>0.14080000000000048</v>
      </c>
      <c r="W2" s="3">
        <f>INDEX(Calcs!$B$2:$B$36,MATCH(W1,Calcs!$A$2:$A$36,0),1)</f>
        <v>0.13740000000000041</v>
      </c>
      <c r="X2" s="3">
        <f>INDEX(Calcs!$B$2:$B$36,MATCH(X1,Calcs!$A$2:$A$36,0),1)</f>
        <v>0.13400000000000001</v>
      </c>
      <c r="Y2" s="3">
        <f>INDEX(Calcs!$B$2:$B$36,MATCH(Y1,Calcs!$A$2:$A$36,0),1)</f>
        <v>0.12959999999999994</v>
      </c>
      <c r="Z2" s="3">
        <f>INDEX(Calcs!$B$2:$B$36,MATCH(Z1,Calcs!$A$2:$A$36,0),1)</f>
        <v>0.12519999999999953</v>
      </c>
      <c r="AA2" s="3">
        <f>INDEX(Calcs!$B$2:$B$36,MATCH(AA1,Calcs!$A$2:$A$36,0),1)</f>
        <v>0.12079999999999913</v>
      </c>
      <c r="AB2" s="3">
        <f>INDEX(Calcs!$B$2:$B$36,MATCH(AB1,Calcs!$A$2:$A$36,0),1)</f>
        <v>0.11639999999999873</v>
      </c>
      <c r="AC2" s="3">
        <f>INDEX(Calcs!$B$2:$B$36,MATCH(AC1,Calcs!$A$2:$A$36,0),1)</f>
        <v>0.112</v>
      </c>
      <c r="AD2" s="3">
        <f>INDEX(Calcs!$B$2:$B$36,MATCH(AD1,Calcs!$A$2:$A$36,0),1)</f>
        <v>0.10959999999999948</v>
      </c>
      <c r="AE2" s="3">
        <f>INDEX(Calcs!$B$2:$B$36,MATCH(AE1,Calcs!$A$2:$A$36,0),1)</f>
        <v>0.10719999999999974</v>
      </c>
      <c r="AF2" s="3">
        <f>INDEX(Calcs!$B$2:$B$36,MATCH(AF1,Calcs!$A$2:$A$36,0),1)</f>
        <v>0.1048</v>
      </c>
      <c r="AG2" s="3">
        <f>INDEX(Calcs!$B$2:$B$36,MATCH(AG1,Calcs!$A$2:$A$36,0),1)</f>
        <v>0.10240000000000027</v>
      </c>
      <c r="AH2" s="3">
        <f>INDEX(Calcs!$B$2:$B$36,MATCH(AH1,Calcs!$A$2:$A$36,0),1)</f>
        <v>0.1</v>
      </c>
      <c r="AI2" s="3">
        <f>INDEX(Calcs!$B$2:$B$36,MATCH(AI1,Calcs!$A$2:$A$36,0),1)</f>
        <v>9.7599999999999743E-2</v>
      </c>
      <c r="AJ2" s="3">
        <f>INDEX(Calcs!$B$2:$B$36,MATCH(AJ1,Calcs!$A$2:$A$36,0),1)</f>
        <v>9.5199999999999479E-2</v>
      </c>
      <c r="AK2" s="3">
        <f>INDEX(Calcs!$B$2:$B$36,MATCH(AK1,Calcs!$A$2:$A$36,0),1)</f>
        <v>9.2799999999999216E-2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BTaDLP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2015-06-09T20:22:53Z</dcterms:created>
  <dcterms:modified xsi:type="dcterms:W3CDTF">2020-01-20T13:54:35Z</dcterms:modified>
  <cp:category/>
  <cp:contentStatus/>
</cp:coreProperties>
</file>