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BLP\"/>
    </mc:Choice>
  </mc:AlternateContent>
  <xr:revisionPtr revIDLastSave="0" documentId="13_ncr:1_{764146CE-BA44-460A-9647-7ED26C7B700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India Data" sheetId="6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6" l="1"/>
  <c r="L11" i="6"/>
  <c r="L12" i="6"/>
  <c r="L13" i="6"/>
  <c r="L14" i="6"/>
  <c r="L15" i="6"/>
  <c r="L16" i="6"/>
  <c r="L17" i="6"/>
  <c r="L18" i="6"/>
  <c r="L19" i="6"/>
  <c r="L20" i="6"/>
  <c r="L10" i="6"/>
  <c r="K20" i="6"/>
  <c r="K10" i="6"/>
  <c r="K11" i="6" s="1"/>
  <c r="K12" i="6" s="1"/>
  <c r="K13" i="6" s="1"/>
  <c r="K14" i="6" s="1"/>
  <c r="K15" i="6" s="1"/>
  <c r="K16" i="6" s="1"/>
  <c r="K17" i="6" s="1"/>
  <c r="K18" i="6" s="1"/>
  <c r="K19" i="6" s="1"/>
  <c r="K4" i="6"/>
  <c r="K5" i="6" s="1"/>
  <c r="K6" i="6" s="1"/>
  <c r="K7" i="6" s="1"/>
  <c r="K8" i="6" s="1"/>
  <c r="K9" i="6" s="1"/>
  <c r="A21" i="6" l="1"/>
  <c r="D24" i="6" s="1"/>
  <c r="B24" i="6" l="1"/>
  <c r="B2" i="3" s="1"/>
  <c r="D2" i="3"/>
  <c r="C24" i="6"/>
  <c r="C2" i="3" s="1"/>
  <c r="A13" i="6"/>
  <c r="A17" i="6" s="1"/>
  <c r="B21" i="6" s="1"/>
  <c r="F24" i="6" l="1"/>
  <c r="F2" i="3" s="1"/>
  <c r="G24" i="6"/>
  <c r="G2" i="3" s="1"/>
  <c r="H24" i="6"/>
  <c r="H2" i="3" s="1"/>
  <c r="L24" i="6"/>
  <c r="L2" i="3" s="1"/>
  <c r="J24" i="6"/>
  <c r="J2" i="3" s="1"/>
  <c r="O24" i="6"/>
  <c r="E24" i="6"/>
  <c r="E2" i="3" s="1"/>
  <c r="I24" i="6"/>
  <c r="I2" i="3" s="1"/>
  <c r="M24" i="6"/>
  <c r="M2" i="3" s="1"/>
  <c r="N24" i="6"/>
  <c r="N2" i="3" s="1"/>
  <c r="K24" i="6"/>
  <c r="K2" i="3" s="1"/>
  <c r="O2" i="3" l="1"/>
  <c r="P24" i="6"/>
  <c r="P2" i="3" l="1"/>
  <c r="Q24" i="6"/>
  <c r="R24" i="6" l="1"/>
  <c r="Q2" i="3"/>
  <c r="S24" i="6" l="1"/>
  <c r="R2" i="3"/>
  <c r="T24" i="6" l="1"/>
  <c r="S2" i="3"/>
  <c r="U24" i="6" l="1"/>
  <c r="T2" i="3"/>
  <c r="V24" i="6" l="1"/>
  <c r="U2" i="3"/>
  <c r="W24" i="6" l="1"/>
  <c r="V2" i="3"/>
  <c r="X24" i="6" l="1"/>
  <c r="W2" i="3"/>
  <c r="Y24" i="6" l="1"/>
  <c r="X2" i="3"/>
  <c r="Z24" i="6" l="1"/>
  <c r="Y2" i="3"/>
  <c r="AA24" i="6" l="1"/>
  <c r="Z2" i="3"/>
  <c r="AB24" i="6" l="1"/>
  <c r="AA2" i="3"/>
  <c r="AC24" i="6" l="1"/>
  <c r="AB2" i="3"/>
  <c r="AD24" i="6" l="1"/>
  <c r="AC2" i="3"/>
  <c r="AE24" i="6" l="1"/>
  <c r="AD2" i="3"/>
  <c r="AF24" i="6" l="1"/>
  <c r="AE2" i="3"/>
  <c r="AG24" i="6" l="1"/>
  <c r="AF2" i="3"/>
  <c r="AH24" i="6" l="1"/>
  <c r="AG2" i="3"/>
  <c r="AI24" i="6" l="1"/>
  <c r="AI2" i="3" s="1"/>
  <c r="AH2" i="3"/>
</calcChain>
</file>

<file path=xl/sharedStrings.xml><?xml version="1.0" encoding="utf-8"?>
<sst xmlns="http://schemas.openxmlformats.org/spreadsheetml/2006/main" count="69" uniqueCount="54">
  <si>
    <t>BLP BAU LCFS Percentage</t>
  </si>
  <si>
    <t>Source:</t>
  </si>
  <si>
    <t>Notes</t>
  </si>
  <si>
    <t>India National Biofuel blending requirement</t>
  </si>
  <si>
    <t>Carbon Intensity of Biofuels</t>
  </si>
  <si>
    <t>Indian Sugarcane Ethanol Carbon Intensity</t>
  </si>
  <si>
    <t>Fuel Blending in India: Learnings and Way Forward</t>
  </si>
  <si>
    <t>Page 52</t>
  </si>
  <si>
    <t>CSTEP (Center for Study of Science, Technology and Policy)</t>
  </si>
  <si>
    <t>http://www.cstep.in/uploads/default/files/publications/stuff/Expert_Paper_on_Fuel_Blending_in_India_-_Final.pdf</t>
  </si>
  <si>
    <t>kg/liter</t>
  </si>
  <si>
    <t>Carbon Intensity of Ordinary Gasoline (Petrol)</t>
  </si>
  <si>
    <t>kg/gal</t>
  </si>
  <si>
    <t>liters/gal</t>
  </si>
  <si>
    <t>Decarbonization percent for Indian biofuel</t>
  </si>
  <si>
    <t>Page 1171</t>
  </si>
  <si>
    <t>https://ac.els-cdn.com/S1877042813046041/1-s2.0-S1877042813046041-main.pdf?_tid=e4ea81f0-a627-411f-ba41-ae13f5d830e7&amp;acdnat=1523387827_dcc2cdc910ed46632da226d9b7548def</t>
  </si>
  <si>
    <t>Estimation of Carbon Footprint of Fuel Loss Due to Idling of Vehicles at Signalised Intersection in Delhi</t>
  </si>
  <si>
    <t>Bhandari, Kriti et al.</t>
  </si>
  <si>
    <t>Carbon Intensity of Ordinary Gasoline in India</t>
  </si>
  <si>
    <t>BAU LCFS Perc (dimensionless)</t>
  </si>
  <si>
    <t xml:space="preserve">20% blending of ethanol in petrol and 5% blending of bio-diesel in diesel by 2030. </t>
  </si>
  <si>
    <t xml:space="preserve">MoPNG has announced the National Policy on Biofuels in 2018 with a target of </t>
  </si>
  <si>
    <t>https://rajyasabha.nic.in/rsnew/Questions/QResult.aspx</t>
  </si>
  <si>
    <t>Current Progress on India's Ethanol Blending Program</t>
  </si>
  <si>
    <t>Ministry of Road Transport and Highways</t>
  </si>
  <si>
    <t>Rajya Sabha Unstarred Q. No. 2500</t>
  </si>
  <si>
    <t>India Current Biofuel Blending - 2019</t>
  </si>
  <si>
    <t xml:space="preserve">from current value of 2019. We estimate the carbon intensity of the biofuel </t>
  </si>
  <si>
    <t>per litre, relative to conventional petrol, to estimate the LCFS percentage.</t>
  </si>
  <si>
    <t>and long-term uncertaintly associated with bio-ethanol feedstock availability.</t>
  </si>
  <si>
    <t>India LCFS %:</t>
  </si>
  <si>
    <t>Interpolated LCFS</t>
  </si>
  <si>
    <t>Ministry of Petroleum and Natural Gas/ Press Information Bureau</t>
  </si>
  <si>
    <t>National Policy on Biofuel</t>
  </si>
  <si>
    <t>https://pib.gov.in/PressReleasePage.aspx?PRID=1575404</t>
  </si>
  <si>
    <t>Beyond 2030, we hold the values constant due to lack of credible projections</t>
  </si>
  <si>
    <t>Ministry of Petroleum and Natural Gas</t>
  </si>
  <si>
    <t>2019</t>
  </si>
  <si>
    <t xml:space="preserve">Biofuels </t>
  </si>
  <si>
    <t>http://petroleum.nic.in/sites/default/files/biofuels.pdf</t>
  </si>
  <si>
    <t xml:space="preserve">Page 3 </t>
  </si>
  <si>
    <t>Historic Blending % progress</t>
  </si>
  <si>
    <t>Ethanol supply and Blending status since 2012-'13</t>
  </si>
  <si>
    <t>Year</t>
  </si>
  <si>
    <t>Blending %</t>
  </si>
  <si>
    <t>|</t>
  </si>
  <si>
    <t>|(as of Apr 2019)</t>
  </si>
  <si>
    <t>|&lt;-- Historic progress</t>
  </si>
  <si>
    <t>India Biofuel Blending Achievement by 2030</t>
  </si>
  <si>
    <t>Due to feedstock supply procurement and land availability constraints, we</t>
  </si>
  <si>
    <t>adjust this target to a more realistic level based on the progress in the past 5 years.</t>
  </si>
  <si>
    <t xml:space="preserve">We take this adjusted target for petrol, and interpolate it till 2030 </t>
  </si>
  <si>
    <t>|&lt;-- Trend based (2014-19)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</si>
</sst>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9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6" fillId="0" borderId="0" xfId="9"/>
    <xf numFmtId="0" fontId="2" fillId="2" borderId="0" xfId="0" applyFont="1" applyFill="1" applyAlignment="1">
      <alignment horizontal="left"/>
    </xf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0" fontId="6" fillId="0" borderId="0" xfId="9"/>
    <xf numFmtId="10" fontId="0" fillId="0" borderId="0" xfId="0" applyNumberFormat="1"/>
    <xf numFmtId="49" fontId="0" fillId="0" borderId="0" xfId="0" applyNumberForma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2" fontId="0" fillId="0" borderId="10" xfId="0" applyNumberFormat="1" applyBorder="1"/>
    <xf numFmtId="2" fontId="0" fillId="3" borderId="6" xfId="0" applyNumberFormat="1" applyFill="1" applyBorder="1"/>
    <xf numFmtId="2" fontId="0" fillId="3" borderId="11" xfId="0" applyNumberFormat="1" applyFill="1" applyBorder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b.gov.in/PressReleasePage.aspx?PRID=15754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5" x14ac:dyDescent="0.25"/>
  <cols>
    <col min="2" max="2" width="56.7109375" customWidth="1"/>
    <col min="5" max="5" width="52.5703125" customWidth="1"/>
  </cols>
  <sheetData>
    <row r="1" spans="1:5" x14ac:dyDescent="0.25">
      <c r="A1" s="1" t="s">
        <v>0</v>
      </c>
    </row>
    <row r="3" spans="1:5" x14ac:dyDescent="0.25">
      <c r="A3" s="1" t="s">
        <v>1</v>
      </c>
      <c r="B3" s="3" t="s">
        <v>3</v>
      </c>
      <c r="E3" s="8" t="s">
        <v>24</v>
      </c>
    </row>
    <row r="4" spans="1:5" x14ac:dyDescent="0.25">
      <c r="B4" s="13" t="s">
        <v>33</v>
      </c>
      <c r="E4" t="s">
        <v>25</v>
      </c>
    </row>
    <row r="5" spans="1:5" x14ac:dyDescent="0.25">
      <c r="B5" s="15">
        <v>2019</v>
      </c>
      <c r="E5" s="2">
        <v>2019</v>
      </c>
    </row>
    <row r="6" spans="1:5" x14ac:dyDescent="0.25">
      <c r="B6" s="13" t="s">
        <v>34</v>
      </c>
      <c r="E6" t="s">
        <v>26</v>
      </c>
    </row>
    <row r="7" spans="1:5" x14ac:dyDescent="0.25">
      <c r="B7" s="17" t="s">
        <v>35</v>
      </c>
      <c r="E7" t="s">
        <v>23</v>
      </c>
    </row>
    <row r="8" spans="1:5" x14ac:dyDescent="0.25">
      <c r="B8" s="2"/>
    </row>
    <row r="9" spans="1:5" x14ac:dyDescent="0.25">
      <c r="B9" s="8" t="s">
        <v>5</v>
      </c>
      <c r="E9" s="3" t="s">
        <v>42</v>
      </c>
    </row>
    <row r="10" spans="1:5" x14ac:dyDescent="0.25">
      <c r="B10" s="2" t="s">
        <v>8</v>
      </c>
      <c r="E10" s="13" t="s">
        <v>37</v>
      </c>
    </row>
    <row r="11" spans="1:5" x14ac:dyDescent="0.25">
      <c r="B11" s="2">
        <v>2016</v>
      </c>
      <c r="E11" s="19" t="s">
        <v>38</v>
      </c>
    </row>
    <row r="12" spans="1:5" x14ac:dyDescent="0.25">
      <c r="B12" s="2" t="s">
        <v>6</v>
      </c>
      <c r="E12" s="13" t="s">
        <v>39</v>
      </c>
    </row>
    <row r="13" spans="1:5" x14ac:dyDescent="0.25">
      <c r="B13" s="2" t="s">
        <v>9</v>
      </c>
      <c r="E13" s="17" t="s">
        <v>40</v>
      </c>
    </row>
    <row r="14" spans="1:5" x14ac:dyDescent="0.25">
      <c r="B14" t="s">
        <v>7</v>
      </c>
      <c r="E14" s="13" t="s">
        <v>41</v>
      </c>
    </row>
    <row r="16" spans="1:5" x14ac:dyDescent="0.25">
      <c r="A16" s="1"/>
      <c r="B16" s="3" t="s">
        <v>19</v>
      </c>
    </row>
    <row r="17" spans="1:2" x14ac:dyDescent="0.25">
      <c r="B17" t="s">
        <v>18</v>
      </c>
    </row>
    <row r="18" spans="1:2" x14ac:dyDescent="0.25">
      <c r="B18" s="2">
        <v>2013</v>
      </c>
    </row>
    <row r="19" spans="1:2" x14ac:dyDescent="0.25">
      <c r="B19" t="s">
        <v>17</v>
      </c>
    </row>
    <row r="20" spans="1:2" x14ac:dyDescent="0.25">
      <c r="B20" s="7" t="s">
        <v>16</v>
      </c>
    </row>
    <row r="21" spans="1:2" x14ac:dyDescent="0.25">
      <c r="B21" t="s">
        <v>15</v>
      </c>
    </row>
    <row r="22" spans="1:2" x14ac:dyDescent="0.25">
      <c r="A22" s="1" t="s">
        <v>2</v>
      </c>
    </row>
    <row r="24" spans="1:2" x14ac:dyDescent="0.25">
      <c r="A24" t="s">
        <v>22</v>
      </c>
    </row>
    <row r="25" spans="1:2" x14ac:dyDescent="0.25">
      <c r="A25" t="s">
        <v>21</v>
      </c>
    </row>
    <row r="26" spans="1:2" s="13" customFormat="1" x14ac:dyDescent="0.25"/>
    <row r="27" spans="1:2" x14ac:dyDescent="0.25">
      <c r="A27" t="s">
        <v>50</v>
      </c>
    </row>
    <row r="28" spans="1:2" s="13" customFormat="1" x14ac:dyDescent="0.25">
      <c r="A28" s="13" t="s">
        <v>51</v>
      </c>
    </row>
    <row r="29" spans="1:2" x14ac:dyDescent="0.25">
      <c r="A29" t="s">
        <v>52</v>
      </c>
    </row>
    <row r="30" spans="1:2" x14ac:dyDescent="0.25">
      <c r="A30" t="s">
        <v>28</v>
      </c>
    </row>
    <row r="31" spans="1:2" x14ac:dyDescent="0.25">
      <c r="A31" t="s">
        <v>29</v>
      </c>
    </row>
    <row r="32" spans="1:2" x14ac:dyDescent="0.25">
      <c r="A32" t="s">
        <v>36</v>
      </c>
    </row>
    <row r="33" spans="1:1" x14ac:dyDescent="0.25">
      <c r="A33" t="s">
        <v>30</v>
      </c>
    </row>
  </sheetData>
  <hyperlinks>
    <hyperlink ref="B7" r:id="rId1" xr:uid="{FB89C71C-543B-4451-B50F-90BB3D3CC75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4"/>
  <sheetViews>
    <sheetView topLeftCell="A7" workbookViewId="0">
      <selection activeCell="M16" sqref="M16"/>
    </sheetView>
  </sheetViews>
  <sheetFormatPr defaultRowHeight="15" x14ac:dyDescent="0.25"/>
  <cols>
    <col min="1" max="1" width="22.7109375" customWidth="1"/>
    <col min="12" max="12" width="10.85546875" bestFit="1" customWidth="1"/>
  </cols>
  <sheetData>
    <row r="1" spans="1:14" x14ac:dyDescent="0.25">
      <c r="A1" s="1" t="s">
        <v>49</v>
      </c>
      <c r="F1" s="14" t="s">
        <v>27</v>
      </c>
      <c r="K1" s="14" t="s">
        <v>43</v>
      </c>
      <c r="L1" s="13"/>
      <c r="M1" s="13"/>
      <c r="N1" s="13"/>
    </row>
    <row r="2" spans="1:14" x14ac:dyDescent="0.25">
      <c r="A2" s="4">
        <f>L20/100</f>
        <v>0.13738476190476148</v>
      </c>
      <c r="F2" s="12">
        <v>6.2E-2</v>
      </c>
      <c r="K2" s="20" t="s">
        <v>44</v>
      </c>
      <c r="L2" s="21" t="s">
        <v>45</v>
      </c>
      <c r="M2" s="13"/>
      <c r="N2" s="13"/>
    </row>
    <row r="3" spans="1:14" x14ac:dyDescent="0.25">
      <c r="K3" s="22">
        <v>2013</v>
      </c>
      <c r="L3" s="23">
        <v>0.67</v>
      </c>
      <c r="M3" s="13" t="s">
        <v>46</v>
      </c>
      <c r="N3" s="13"/>
    </row>
    <row r="4" spans="1:14" x14ac:dyDescent="0.25">
      <c r="A4" s="1" t="s">
        <v>4</v>
      </c>
      <c r="K4" s="22">
        <f>K3+1</f>
        <v>2014</v>
      </c>
      <c r="L4" s="23">
        <v>1.53</v>
      </c>
      <c r="M4" s="13" t="s">
        <v>46</v>
      </c>
      <c r="N4" s="13"/>
    </row>
    <row r="5" spans="1:14" x14ac:dyDescent="0.25">
      <c r="A5">
        <v>1.1399999999999999</v>
      </c>
      <c r="B5" t="s">
        <v>10</v>
      </c>
      <c r="K5" s="22">
        <f t="shared" ref="K5:K9" si="0">K4+1</f>
        <v>2015</v>
      </c>
      <c r="L5" s="23">
        <v>2.33</v>
      </c>
      <c r="M5" s="13" t="s">
        <v>46</v>
      </c>
      <c r="N5" s="13"/>
    </row>
    <row r="6" spans="1:14" x14ac:dyDescent="0.25">
      <c r="K6" s="22">
        <f t="shared" si="0"/>
        <v>2016</v>
      </c>
      <c r="L6" s="23">
        <v>3.51</v>
      </c>
      <c r="M6" s="13" t="s">
        <v>48</v>
      </c>
      <c r="N6" s="13"/>
    </row>
    <row r="7" spans="1:14" x14ac:dyDescent="0.25">
      <c r="A7" s="1" t="s">
        <v>11</v>
      </c>
      <c r="K7" s="22">
        <f>K6+1</f>
        <v>2017</v>
      </c>
      <c r="L7" s="23">
        <v>2.0699999999999998</v>
      </c>
      <c r="M7" s="13" t="s">
        <v>46</v>
      </c>
      <c r="N7" s="13"/>
    </row>
    <row r="8" spans="1:14" x14ac:dyDescent="0.25">
      <c r="A8">
        <v>8.8000000000000007</v>
      </c>
      <c r="B8" t="s">
        <v>12</v>
      </c>
      <c r="K8" s="22">
        <f>K7+1</f>
        <v>2018</v>
      </c>
      <c r="L8" s="23">
        <v>4.22</v>
      </c>
      <c r="M8" s="13" t="s">
        <v>46</v>
      </c>
      <c r="N8" s="13"/>
    </row>
    <row r="9" spans="1:14" x14ac:dyDescent="0.25">
      <c r="K9" s="24">
        <f>K8+1</f>
        <v>2019</v>
      </c>
      <c r="L9" s="25">
        <v>6.1</v>
      </c>
      <c r="M9" s="13" t="s">
        <v>47</v>
      </c>
      <c r="N9" s="13"/>
    </row>
    <row r="10" spans="1:14" x14ac:dyDescent="0.25">
      <c r="K10" s="24">
        <f t="shared" ref="K10:K19" si="1">K9+1</f>
        <v>2020</v>
      </c>
      <c r="L10" s="26">
        <f>TREND($L$4:$L$9,$K$4:$K$9,K10)</f>
        <v>6.0013333333333776</v>
      </c>
      <c r="M10" t="s">
        <v>46</v>
      </c>
    </row>
    <row r="11" spans="1:14" x14ac:dyDescent="0.25">
      <c r="A11" s="9">
        <v>3.7854100000000002</v>
      </c>
      <c r="B11" t="s">
        <v>13</v>
      </c>
      <c r="K11" s="24">
        <f t="shared" si="1"/>
        <v>2021</v>
      </c>
      <c r="L11" s="26">
        <f t="shared" ref="L11:L20" si="2">TREND($L$4:$L$9,$K$4:$K$9,K11)</f>
        <v>6.7750476190476547</v>
      </c>
      <c r="M11" s="13" t="s">
        <v>46</v>
      </c>
    </row>
    <row r="12" spans="1:14" x14ac:dyDescent="0.25">
      <c r="K12" s="24">
        <f t="shared" si="1"/>
        <v>2022</v>
      </c>
      <c r="L12" s="26">
        <f t="shared" si="2"/>
        <v>7.5487619047619319</v>
      </c>
      <c r="M12" s="13" t="s">
        <v>46</v>
      </c>
    </row>
    <row r="13" spans="1:14" x14ac:dyDescent="0.25">
      <c r="A13" s="9">
        <f>A8/A11</f>
        <v>2.3247151563503028</v>
      </c>
      <c r="B13" s="13" t="s">
        <v>10</v>
      </c>
      <c r="K13" s="24">
        <f t="shared" si="1"/>
        <v>2023</v>
      </c>
      <c r="L13" s="26">
        <f t="shared" si="2"/>
        <v>8.322476190476209</v>
      </c>
      <c r="M13" s="13" t="s">
        <v>46</v>
      </c>
    </row>
    <row r="14" spans="1:14" x14ac:dyDescent="0.25">
      <c r="K14" s="24">
        <f t="shared" si="1"/>
        <v>2024</v>
      </c>
      <c r="L14" s="26">
        <f t="shared" si="2"/>
        <v>9.0961904761904862</v>
      </c>
      <c r="M14" s="13" t="s">
        <v>46</v>
      </c>
    </row>
    <row r="15" spans="1:14" x14ac:dyDescent="0.25">
      <c r="K15" s="24">
        <f t="shared" si="1"/>
        <v>2025</v>
      </c>
      <c r="L15" s="26">
        <f t="shared" si="2"/>
        <v>9.8699047619047633</v>
      </c>
      <c r="M15" s="13" t="s">
        <v>53</v>
      </c>
    </row>
    <row r="16" spans="1:14" x14ac:dyDescent="0.25">
      <c r="A16" t="s">
        <v>14</v>
      </c>
      <c r="K16" s="24">
        <f t="shared" si="1"/>
        <v>2026</v>
      </c>
      <c r="L16" s="26">
        <f t="shared" si="2"/>
        <v>10.64361904761904</v>
      </c>
      <c r="M16" s="13" t="s">
        <v>46</v>
      </c>
    </row>
    <row r="17" spans="1:35" x14ac:dyDescent="0.25">
      <c r="A17" s="5">
        <f>A5/A13</f>
        <v>0.49038265909090906</v>
      </c>
      <c r="K17" s="24">
        <f t="shared" si="1"/>
        <v>2027</v>
      </c>
      <c r="L17" s="26">
        <f t="shared" si="2"/>
        <v>11.417333333333318</v>
      </c>
      <c r="M17" s="13" t="s">
        <v>46</v>
      </c>
    </row>
    <row r="18" spans="1:35" x14ac:dyDescent="0.25">
      <c r="K18" s="24">
        <f t="shared" si="1"/>
        <v>2028</v>
      </c>
      <c r="L18" s="26">
        <f t="shared" si="2"/>
        <v>12.191047619047595</v>
      </c>
      <c r="M18" s="13" t="s">
        <v>46</v>
      </c>
    </row>
    <row r="19" spans="1:35" x14ac:dyDescent="0.25">
      <c r="A19" s="1" t="s">
        <v>31</v>
      </c>
      <c r="K19" s="24">
        <f t="shared" si="1"/>
        <v>2029</v>
      </c>
      <c r="L19" s="26">
        <f t="shared" si="2"/>
        <v>12.964761904761872</v>
      </c>
      <c r="M19" s="13" t="s">
        <v>46</v>
      </c>
    </row>
    <row r="20" spans="1:35" s="13" customFormat="1" x14ac:dyDescent="0.25">
      <c r="A20" s="14">
        <v>2019</v>
      </c>
      <c r="B20" s="14">
        <v>2030</v>
      </c>
      <c r="K20" s="24">
        <f>K19+1</f>
        <v>2030</v>
      </c>
      <c r="L20" s="27">
        <f t="shared" si="2"/>
        <v>13.738476190476149</v>
      </c>
      <c r="M20" s="13" t="s">
        <v>46</v>
      </c>
    </row>
    <row r="21" spans="1:35" x14ac:dyDescent="0.25">
      <c r="A21" s="18">
        <f>F2*A17</f>
        <v>3.040372486363636E-2</v>
      </c>
      <c r="B21" s="10">
        <f>A2*A17</f>
        <v>6.737110486142836E-2</v>
      </c>
    </row>
    <row r="23" spans="1:35" x14ac:dyDescent="0.25">
      <c r="B23" s="14">
        <v>2017</v>
      </c>
      <c r="C23" s="14">
        <v>2018</v>
      </c>
      <c r="D23" s="14">
        <v>2019</v>
      </c>
      <c r="E23" s="14">
        <v>2020</v>
      </c>
      <c r="F23" s="14">
        <v>2021</v>
      </c>
      <c r="G23" s="14">
        <v>2022</v>
      </c>
      <c r="H23" s="14">
        <v>2023</v>
      </c>
      <c r="I23" s="14">
        <v>2024</v>
      </c>
      <c r="J23" s="14">
        <v>2025</v>
      </c>
      <c r="K23" s="14">
        <v>2026</v>
      </c>
      <c r="L23" s="14">
        <v>2027</v>
      </c>
      <c r="M23" s="14">
        <v>2028</v>
      </c>
      <c r="N23" s="14">
        <v>2029</v>
      </c>
      <c r="O23" s="14">
        <v>2030</v>
      </c>
      <c r="P23" s="14">
        <v>2031</v>
      </c>
      <c r="Q23" s="14">
        <v>2032</v>
      </c>
      <c r="R23" s="14">
        <v>2033</v>
      </c>
      <c r="S23" s="14">
        <v>2034</v>
      </c>
      <c r="T23" s="14">
        <v>2035</v>
      </c>
      <c r="U23" s="14">
        <v>2036</v>
      </c>
      <c r="V23" s="14">
        <v>2037</v>
      </c>
      <c r="W23" s="14">
        <v>2038</v>
      </c>
      <c r="X23" s="14">
        <v>2039</v>
      </c>
      <c r="Y23" s="14">
        <v>2040</v>
      </c>
      <c r="Z23" s="14">
        <v>2041</v>
      </c>
      <c r="AA23" s="14">
        <v>2042</v>
      </c>
      <c r="AB23" s="14">
        <v>2043</v>
      </c>
      <c r="AC23" s="14">
        <v>2044</v>
      </c>
      <c r="AD23" s="14">
        <v>2045</v>
      </c>
      <c r="AE23" s="14">
        <v>2046</v>
      </c>
      <c r="AF23" s="14">
        <v>2047</v>
      </c>
      <c r="AG23" s="14">
        <v>2048</v>
      </c>
      <c r="AH23" s="14">
        <v>2049</v>
      </c>
      <c r="AI23" s="14">
        <v>2050</v>
      </c>
    </row>
    <row r="24" spans="1:35" x14ac:dyDescent="0.25">
      <c r="A24" s="14" t="s">
        <v>32</v>
      </c>
      <c r="B24" s="16">
        <f>D24</f>
        <v>3.040372486363636E-2</v>
      </c>
      <c r="C24" s="16">
        <f>D24</f>
        <v>3.040372486363636E-2</v>
      </c>
      <c r="D24" s="16">
        <f>A21</f>
        <v>3.040372486363636E-2</v>
      </c>
      <c r="E24" s="16">
        <f>FORECAST(E23,$A$21:$B$21,$A$20:$B$20)</f>
        <v>3.3764395772526434E-2</v>
      </c>
      <c r="F24" s="16">
        <f t="shared" ref="F24:N24" si="3">FORECAST(F23,$A$21:$B$21,$A$20:$B$20)</f>
        <v>3.7125066681416463E-2</v>
      </c>
      <c r="G24" s="16">
        <f t="shared" si="3"/>
        <v>4.048573759030738E-2</v>
      </c>
      <c r="H24" s="16">
        <f t="shared" si="3"/>
        <v>4.3846408499197409E-2</v>
      </c>
      <c r="I24" s="16">
        <f t="shared" si="3"/>
        <v>4.7207079408087438E-2</v>
      </c>
      <c r="J24" s="16">
        <f t="shared" si="3"/>
        <v>5.0567750316977467E-2</v>
      </c>
      <c r="K24" s="16">
        <f t="shared" si="3"/>
        <v>5.3928421225867496E-2</v>
      </c>
      <c r="L24" s="16">
        <f t="shared" si="3"/>
        <v>5.7289092134757524E-2</v>
      </c>
      <c r="M24" s="16">
        <f t="shared" si="3"/>
        <v>6.0649763043648441E-2</v>
      </c>
      <c r="N24" s="16">
        <f t="shared" si="3"/>
        <v>6.401043395253847E-2</v>
      </c>
      <c r="O24" s="16">
        <f>B21</f>
        <v>6.737110486142836E-2</v>
      </c>
      <c r="P24" s="16">
        <f>O24</f>
        <v>6.737110486142836E-2</v>
      </c>
      <c r="Q24" s="16">
        <f t="shared" ref="Q24:AI24" si="4">P24</f>
        <v>6.737110486142836E-2</v>
      </c>
      <c r="R24" s="16">
        <f t="shared" si="4"/>
        <v>6.737110486142836E-2</v>
      </c>
      <c r="S24" s="16">
        <f t="shared" si="4"/>
        <v>6.737110486142836E-2</v>
      </c>
      <c r="T24" s="16">
        <f t="shared" si="4"/>
        <v>6.737110486142836E-2</v>
      </c>
      <c r="U24" s="16">
        <f t="shared" si="4"/>
        <v>6.737110486142836E-2</v>
      </c>
      <c r="V24" s="16">
        <f t="shared" si="4"/>
        <v>6.737110486142836E-2</v>
      </c>
      <c r="W24" s="16">
        <f t="shared" si="4"/>
        <v>6.737110486142836E-2</v>
      </c>
      <c r="X24" s="16">
        <f t="shared" si="4"/>
        <v>6.737110486142836E-2</v>
      </c>
      <c r="Y24" s="16">
        <f t="shared" si="4"/>
        <v>6.737110486142836E-2</v>
      </c>
      <c r="Z24" s="16">
        <f t="shared" si="4"/>
        <v>6.737110486142836E-2</v>
      </c>
      <c r="AA24" s="16">
        <f t="shared" si="4"/>
        <v>6.737110486142836E-2</v>
      </c>
      <c r="AB24" s="16">
        <f t="shared" si="4"/>
        <v>6.737110486142836E-2</v>
      </c>
      <c r="AC24" s="16">
        <f t="shared" si="4"/>
        <v>6.737110486142836E-2</v>
      </c>
      <c r="AD24" s="16">
        <f t="shared" si="4"/>
        <v>6.737110486142836E-2</v>
      </c>
      <c r="AE24" s="16">
        <f t="shared" si="4"/>
        <v>6.737110486142836E-2</v>
      </c>
      <c r="AF24" s="16">
        <f t="shared" si="4"/>
        <v>6.737110486142836E-2</v>
      </c>
      <c r="AG24" s="16">
        <f t="shared" si="4"/>
        <v>6.737110486142836E-2</v>
      </c>
      <c r="AH24" s="16">
        <f t="shared" si="4"/>
        <v>6.737110486142836E-2</v>
      </c>
      <c r="AI24" s="16">
        <f t="shared" si="4"/>
        <v>6.737110486142836E-2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2"/>
  <sheetViews>
    <sheetView workbookViewId="0"/>
  </sheetViews>
  <sheetFormatPr defaultRowHeight="15" x14ac:dyDescent="0.25"/>
  <cols>
    <col min="1" max="1" width="15.8554687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ht="30" x14ac:dyDescent="0.25">
      <c r="A2" s="11" t="s">
        <v>20</v>
      </c>
      <c r="B2" s="6">
        <f>'India Data'!B24</f>
        <v>3.040372486363636E-2</v>
      </c>
      <c r="C2" s="16">
        <f>'India Data'!C24</f>
        <v>3.040372486363636E-2</v>
      </c>
      <c r="D2" s="16">
        <f>'India Data'!D24</f>
        <v>3.040372486363636E-2</v>
      </c>
      <c r="E2" s="16">
        <f>'India Data'!E24</f>
        <v>3.3764395772526434E-2</v>
      </c>
      <c r="F2" s="16">
        <f>'India Data'!F24</f>
        <v>3.7125066681416463E-2</v>
      </c>
      <c r="G2" s="16">
        <f>'India Data'!G24</f>
        <v>4.048573759030738E-2</v>
      </c>
      <c r="H2" s="16">
        <f>'India Data'!H24</f>
        <v>4.3846408499197409E-2</v>
      </c>
      <c r="I2" s="16">
        <f>'India Data'!I24</f>
        <v>4.7207079408087438E-2</v>
      </c>
      <c r="J2" s="16">
        <f>'India Data'!J24</f>
        <v>5.0567750316977467E-2</v>
      </c>
      <c r="K2" s="16">
        <f>'India Data'!K24</f>
        <v>5.3928421225867496E-2</v>
      </c>
      <c r="L2" s="16">
        <f>'India Data'!L24</f>
        <v>5.7289092134757524E-2</v>
      </c>
      <c r="M2" s="16">
        <f>'India Data'!M24</f>
        <v>6.0649763043648441E-2</v>
      </c>
      <c r="N2" s="16">
        <f>'India Data'!N24</f>
        <v>6.401043395253847E-2</v>
      </c>
      <c r="O2" s="16">
        <f>'India Data'!O24</f>
        <v>6.737110486142836E-2</v>
      </c>
      <c r="P2" s="16">
        <f>'India Data'!P24</f>
        <v>6.737110486142836E-2</v>
      </c>
      <c r="Q2" s="16">
        <f>'India Data'!Q24</f>
        <v>6.737110486142836E-2</v>
      </c>
      <c r="R2" s="16">
        <f>'India Data'!R24</f>
        <v>6.737110486142836E-2</v>
      </c>
      <c r="S2" s="16">
        <f>'India Data'!S24</f>
        <v>6.737110486142836E-2</v>
      </c>
      <c r="T2" s="16">
        <f>'India Data'!T24</f>
        <v>6.737110486142836E-2</v>
      </c>
      <c r="U2" s="16">
        <f>'India Data'!U24</f>
        <v>6.737110486142836E-2</v>
      </c>
      <c r="V2" s="16">
        <f>'India Data'!V24</f>
        <v>6.737110486142836E-2</v>
      </c>
      <c r="W2" s="16">
        <f>'India Data'!W24</f>
        <v>6.737110486142836E-2</v>
      </c>
      <c r="X2" s="16">
        <f>'India Data'!X24</f>
        <v>6.737110486142836E-2</v>
      </c>
      <c r="Y2" s="16">
        <f>'India Data'!Y24</f>
        <v>6.737110486142836E-2</v>
      </c>
      <c r="Z2" s="16">
        <f>'India Data'!Z24</f>
        <v>6.737110486142836E-2</v>
      </c>
      <c r="AA2" s="16">
        <f>'India Data'!AA24</f>
        <v>6.737110486142836E-2</v>
      </c>
      <c r="AB2" s="16">
        <f>'India Data'!AB24</f>
        <v>6.737110486142836E-2</v>
      </c>
      <c r="AC2" s="16">
        <f>'India Data'!AC24</f>
        <v>6.737110486142836E-2</v>
      </c>
      <c r="AD2" s="16">
        <f>'India Data'!AD24</f>
        <v>6.737110486142836E-2</v>
      </c>
      <c r="AE2" s="16">
        <f>'India Data'!AE24</f>
        <v>6.737110486142836E-2</v>
      </c>
      <c r="AF2" s="16">
        <f>'India Data'!AF24</f>
        <v>6.737110486142836E-2</v>
      </c>
      <c r="AG2" s="16">
        <f>'India Data'!AG24</f>
        <v>6.737110486142836E-2</v>
      </c>
      <c r="AH2" s="16">
        <f>'India Data'!AH24</f>
        <v>6.737110486142836E-2</v>
      </c>
      <c r="AI2" s="16">
        <f>'India Data'!AI24</f>
        <v>6.737110486142836E-2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India Data</vt:lpstr>
      <vt:lpstr>BLP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2017-06-17T02:28:17Z</dcterms:created>
  <dcterms:modified xsi:type="dcterms:W3CDTF">2020-02-15T13:40:59Z</dcterms:modified>
  <cp:category/>
  <cp:contentStatus/>
</cp:coreProperties>
</file>