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 India 2.1 - Input Data Revisions_17Mar2020\AOCoLUPpUA\"/>
    </mc:Choice>
  </mc:AlternateContent>
  <xr:revisionPtr revIDLastSave="0" documentId="13_ncr:1_{14C9D0BF-6208-443B-BEAD-360869154E1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Forest Mgmt Costs - Kerala" sheetId="5" r:id="rId2"/>
    <sheet name="Costs from ICoLUPpUA" sheetId="7" r:id="rId3"/>
    <sheet name="AOCoLUPpUA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B3" i="3" s="1"/>
  <c r="B6" i="3"/>
  <c r="B7" i="3"/>
  <c r="B2" i="3"/>
  <c r="B5" i="3" l="1"/>
  <c r="B4" i="3"/>
  <c r="C26" i="5" l="1"/>
  <c r="E19" i="5" l="1"/>
  <c r="E20" i="5" s="1"/>
  <c r="E21" i="5" s="1"/>
  <c r="E28" i="5" s="1"/>
</calcChain>
</file>

<file path=xl/sharedStrings.xml><?xml version="1.0" encoding="utf-8"?>
<sst xmlns="http://schemas.openxmlformats.org/spreadsheetml/2006/main" count="92" uniqueCount="86">
  <si>
    <t>AOCoLUPpUA Annual Ongoing Cost of Land Use Policies per Unit Area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</si>
  <si>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</si>
  <si>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</si>
  <si>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</si>
  <si>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</si>
  <si>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</si>
  <si>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</si>
  <si>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</si>
  <si>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This variable is for the costs to maintain lands previously affected by one of the</t>
  </si>
  <si>
    <t>land use policies (such as "Avoid Deforestation" or "Peatland Restoration") and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</si>
  <si>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</si>
  <si>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</si>
  <si>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</si>
  <si>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</si>
  <si>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</si>
  <si>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Notes</t>
  </si>
  <si>
    <t>Source</t>
  </si>
  <si>
    <t>I</t>
  </si>
  <si>
    <t>VI</t>
  </si>
  <si>
    <t>VII</t>
  </si>
  <si>
    <t>VIII</t>
  </si>
  <si>
    <t>Table 5.5-Achievements on PlanSchemes (Financial) during 2017-18</t>
  </si>
  <si>
    <t>Expenditure</t>
  </si>
  <si>
    <t xml:space="preserve">A. State Sector Schemes </t>
  </si>
  <si>
    <t>Management of Natural Forests</t>
  </si>
  <si>
    <t>Forest Protection (Survey of Forest Boundaries &amp; ForestProtection)</t>
  </si>
  <si>
    <t xml:space="preserve">Forest Protection </t>
  </si>
  <si>
    <t>Forest Management IS&amp;GIS</t>
  </si>
  <si>
    <t>XI</t>
  </si>
  <si>
    <t xml:space="preserve">Measures to reduce Man Animal Conflict </t>
  </si>
  <si>
    <t>Table 5.6-Achievements on Non-planSchemes (Financial) during 2017-18.</t>
  </si>
  <si>
    <t xml:space="preserve">Forest Conservation Development &amp; Regeneration </t>
  </si>
  <si>
    <t xml:space="preserve">Fire Protection Work </t>
  </si>
  <si>
    <t>Forest Protection</t>
  </si>
  <si>
    <t>(2018 lakh INR)</t>
  </si>
  <si>
    <t>km2</t>
  </si>
  <si>
    <t>TOTAL</t>
  </si>
  <si>
    <t>2018 INR</t>
  </si>
  <si>
    <t>Rupees per dollar</t>
  </si>
  <si>
    <t>See "scaling-factors.xlsx" for source info</t>
  </si>
  <si>
    <t>2018 USD</t>
  </si>
  <si>
    <t>acres/km2</t>
  </si>
  <si>
    <t>acres</t>
  </si>
  <si>
    <t>USD 2018 to 2012 conversion</t>
  </si>
  <si>
    <t>Multiply by to get 2012 Dollars</t>
  </si>
  <si>
    <t>See "cpi.xlsx" for source info</t>
  </si>
  <si>
    <t>2012 USD</t>
  </si>
  <si>
    <t>Cost per acre</t>
  </si>
  <si>
    <t>2012 USD/acre</t>
  </si>
  <si>
    <t>Kerala Forests &amp; Wildlife Department</t>
  </si>
  <si>
    <t>Administration Report 2017-18</t>
  </si>
  <si>
    <t>http://www.forest.kerala.gov.in/images/abc/AdmnReport2017-18.pdf</t>
  </si>
  <si>
    <t>Table 5.5, 5.6 (page 89); Table 1.6.6 (page 20)</t>
  </si>
  <si>
    <t>to the land, under both central and state schemes. They don't include administrative</t>
  </si>
  <si>
    <t xml:space="preserve">costs or costs for any specific forest enhancement activities like restoration or </t>
  </si>
  <si>
    <t xml:space="preserve">Table 1.6.6 Distribution of forest area according to utilization as on 31.03.2018.    </t>
  </si>
  <si>
    <t>Human Resource Development</t>
  </si>
  <si>
    <t>Training</t>
  </si>
  <si>
    <t xml:space="preserve">B. Schemes with Central Assistance </t>
  </si>
  <si>
    <t>viii</t>
  </si>
  <si>
    <t>Integrated Forest Protection Scheme</t>
  </si>
  <si>
    <t>Silvicultural Works</t>
  </si>
  <si>
    <t>Dense/Degraded Forest</t>
  </si>
  <si>
    <t xml:space="preserve">The general forest management expenditures are analysed from a representative </t>
  </si>
  <si>
    <t xml:space="preserve">state in India. These include general maintenance expenditures directly related </t>
  </si>
  <si>
    <t xml:space="preserve">conservation. Such state-level breakdowns of expenditures don't have labour costs </t>
  </si>
  <si>
    <t xml:space="preserve">which is a crucial component of maintenance activities in Indian forests. Hence, </t>
  </si>
  <si>
    <t>we find these estimates to be too low.</t>
  </si>
  <si>
    <t>Instead, we refer to the tentative costs of the National Mission for a Green India</t>
  </si>
  <si>
    <t>(from ICoLUPpUA -Implementation Cost of Land Use Policies per Unit Area)</t>
  </si>
  <si>
    <t>variable. The Mission document specifies a % of O&amp;M costs which is applied</t>
  </si>
  <si>
    <t>to each policy. The Kerala state expenditures are retained for reference only.</t>
  </si>
  <si>
    <t>NATIONAL MISSION FOR GREEN INDIA</t>
  </si>
  <si>
    <t>Ministry of Environment and Forests</t>
  </si>
  <si>
    <t>Tentative Mission Costs</t>
  </si>
  <si>
    <t>https://web.archive.org/web/20190303154131/http://www.moef.gov.in/sites/default/files/GIM_Mission%20Document-1.pdf</t>
  </si>
  <si>
    <t>ANNEX 1</t>
  </si>
  <si>
    <t>Implementation Cost per Policy</t>
  </si>
  <si>
    <t>policy implementation cost ($ / acre)</t>
  </si>
  <si>
    <t>O&amp;M costs for Green India Mission</t>
  </si>
  <si>
    <t>Source: MoEFCC, Annex I - Tentative Mission Costs</t>
  </si>
  <si>
    <t>O&amp;M %</t>
  </si>
  <si>
    <t>Costs for general forest management in Kerala state (reference only)</t>
  </si>
  <si>
    <t>(assumed to be half of mission org, O&amp;M,</t>
  </si>
  <si>
    <t>contingencies and overheads component)</t>
  </si>
  <si>
    <r>
      <t>See</t>
    </r>
    <r>
      <rPr>
        <i/>
        <sz val="11"/>
        <color theme="1"/>
        <rFont val="Calibri"/>
        <family val="2"/>
        <scheme val="minor"/>
      </rPr>
      <t xml:space="preserve"> land/ICoLUPpUA</t>
    </r>
    <r>
      <rPr>
        <sz val="11"/>
        <color theme="1"/>
        <rFont val="Calibri"/>
        <family val="2"/>
        <scheme val="minor"/>
      </rPr>
      <t xml:space="preserve"> variable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</si>
</sst>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5" fillId="0" borderId="0" xfId="7"/>
    <xf numFmtId="2" fontId="0" fillId="0" borderId="0" xfId="0" applyNumberFormat="1"/>
    <xf numFmtId="0" fontId="0" fillId="0" borderId="0" xfId="0" applyAlignment="1"/>
    <xf numFmtId="1" fontId="0" fillId="0" borderId="0" xfId="0" applyNumberFormat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9" xfId="0" applyFont="1" applyBorder="1"/>
    <xf numFmtId="0" fontId="6" fillId="0" borderId="0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7" xfId="0" applyFont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0" fillId="2" borderId="0" xfId="0" applyFill="1" applyBorder="1"/>
    <xf numFmtId="0" fontId="1" fillId="0" borderId="6" xfId="0" applyFont="1" applyBorder="1"/>
    <xf numFmtId="0" fontId="0" fillId="0" borderId="5" xfId="0" applyBorder="1"/>
    <xf numFmtId="2" fontId="1" fillId="4" borderId="0" xfId="0" applyNumberFormat="1" applyFont="1" applyFill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/>
    <xf numFmtId="1" fontId="0" fillId="0" borderId="15" xfId="0" applyNumberFormat="1" applyBorder="1"/>
    <xf numFmtId="1" fontId="0" fillId="0" borderId="16" xfId="0" applyNumberFormat="1" applyBorder="1"/>
    <xf numFmtId="0" fontId="0" fillId="2" borderId="15" xfId="0" applyFill="1" applyBorder="1"/>
    <xf numFmtId="1" fontId="0" fillId="0" borderId="14" xfId="0" applyNumberFormat="1" applyBorder="1"/>
    <xf numFmtId="1" fontId="0" fillId="3" borderId="16" xfId="0" applyNumberFormat="1" applyFill="1" applyBorder="1"/>
    <xf numFmtId="0" fontId="0" fillId="0" borderId="0" xfId="0" applyFill="1" applyBorder="1"/>
    <xf numFmtId="0" fontId="6" fillId="0" borderId="0" xfId="0" applyFont="1" applyFill="1" applyBorder="1"/>
    <xf numFmtId="0" fontId="1" fillId="5" borderId="0" xfId="0" applyFont="1" applyFill="1"/>
    <xf numFmtId="0" fontId="7" fillId="0" borderId="0" xfId="7" applyFont="1" applyAlignment="1">
      <alignment horizontal="left"/>
    </xf>
    <xf numFmtId="0" fontId="1" fillId="0" borderId="5" xfId="0" applyFont="1" applyBorder="1"/>
    <xf numFmtId="0" fontId="1" fillId="4" borderId="5" xfId="0" applyFont="1" applyFill="1" applyBorder="1"/>
    <xf numFmtId="0" fontId="8" fillId="0" borderId="0" xfId="0" applyFont="1"/>
    <xf numFmtId="0" fontId="0" fillId="0" borderId="12" xfId="0" applyBorder="1" applyAlignment="1">
      <alignment wrapText="1"/>
    </xf>
    <xf numFmtId="0" fontId="0" fillId="0" borderId="13" xfId="0" applyBorder="1" applyAlignmen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89438</xdr:rowOff>
    </xdr:from>
    <xdr:to>
      <xdr:col>12</xdr:col>
      <xdr:colOff>561975</xdr:colOff>
      <xdr:row>14</xdr:row>
      <xdr:rowOff>52495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E9D9C7-43D9-40F9-9E4F-FC4DCD1E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279938"/>
          <a:ext cx="4200525" cy="24395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.archive.org/web/20190303154131/http:/www.moef.gov.in/sites/default/files/GIM_Mission%20Document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K12" sqref="K12"/>
    </sheetView>
  </sheetViews>
  <sheetFormatPr defaultRowHeight="15" x14ac:dyDescent="0.25"/>
  <cols>
    <col min="11" max="11" width="51.85546875" customWidth="1"/>
  </cols>
  <sheetData>
    <row r="1" spans="1:11" x14ac:dyDescent="0.25">
      <c r="A1" s="1" t="s">
        <v>0</v>
      </c>
    </row>
    <row r="3" spans="1:11" x14ac:dyDescent="0.25">
      <c r="A3" s="1" t="s">
        <v>16</v>
      </c>
      <c r="B3" s="3" t="s">
        <v>82</v>
      </c>
      <c r="C3" s="3"/>
      <c r="D3" s="3"/>
      <c r="E3" s="3"/>
      <c r="F3" s="3"/>
      <c r="G3" s="3"/>
      <c r="H3" s="3"/>
      <c r="I3" s="3"/>
      <c r="K3" s="41" t="s">
        <v>72</v>
      </c>
    </row>
    <row r="4" spans="1:11" x14ac:dyDescent="0.25">
      <c r="B4" t="s">
        <v>49</v>
      </c>
      <c r="K4" t="s">
        <v>73</v>
      </c>
    </row>
    <row r="5" spans="1:11" x14ac:dyDescent="0.25">
      <c r="B5" s="2">
        <v>2018</v>
      </c>
      <c r="K5" s="42">
        <v>2014</v>
      </c>
    </row>
    <row r="6" spans="1:11" x14ac:dyDescent="0.25">
      <c r="B6" s="7" t="s">
        <v>50</v>
      </c>
      <c r="K6" t="s">
        <v>74</v>
      </c>
    </row>
    <row r="7" spans="1:11" x14ac:dyDescent="0.25">
      <c r="B7" s="5" t="s">
        <v>51</v>
      </c>
      <c r="K7" s="5" t="s">
        <v>75</v>
      </c>
    </row>
    <row r="8" spans="1:11" x14ac:dyDescent="0.25">
      <c r="B8" t="s">
        <v>52</v>
      </c>
      <c r="K8" t="s">
        <v>76</v>
      </c>
    </row>
    <row r="10" spans="1:11" x14ac:dyDescent="0.25">
      <c r="K10" s="41" t="s">
        <v>77</v>
      </c>
    </row>
    <row r="11" spans="1:11" x14ac:dyDescent="0.25">
      <c r="K11" t="s">
        <v>85</v>
      </c>
    </row>
    <row r="13" spans="1:11" ht="14.25" customHeight="1" x14ac:dyDescent="0.25">
      <c r="A13" s="1"/>
    </row>
    <row r="14" spans="1:11" x14ac:dyDescent="0.25">
      <c r="A14" s="1" t="s">
        <v>15</v>
      </c>
    </row>
    <row r="15" spans="1:11" x14ac:dyDescent="0.25">
      <c r="B15" t="s">
        <v>8</v>
      </c>
    </row>
    <row r="16" spans="1:11" x14ac:dyDescent="0.25">
      <c r="B16" t="s">
        <v>9</v>
      </c>
    </row>
    <row r="17" spans="1:2" x14ac:dyDescent="0.25">
      <c r="B17" t="s">
        <v>10</v>
      </c>
    </row>
    <row r="19" spans="1:2" x14ac:dyDescent="0.25">
      <c r="B19" t="s">
        <v>11</v>
      </c>
    </row>
    <row r="20" spans="1:2" x14ac:dyDescent="0.25">
      <c r="B20" t="s">
        <v>12</v>
      </c>
    </row>
    <row r="21" spans="1:2" x14ac:dyDescent="0.25">
      <c r="B21" t="s">
        <v>13</v>
      </c>
    </row>
    <row r="22" spans="1:2" x14ac:dyDescent="0.25">
      <c r="B22" t="s">
        <v>14</v>
      </c>
    </row>
    <row r="24" spans="1:2" x14ac:dyDescent="0.25">
      <c r="A24" s="1"/>
      <c r="B24" t="s">
        <v>63</v>
      </c>
    </row>
    <row r="25" spans="1:2" x14ac:dyDescent="0.25">
      <c r="B25" t="s">
        <v>64</v>
      </c>
    </row>
    <row r="26" spans="1:2" x14ac:dyDescent="0.25">
      <c r="B26" t="s">
        <v>53</v>
      </c>
    </row>
    <row r="27" spans="1:2" x14ac:dyDescent="0.25">
      <c r="B27" t="s">
        <v>54</v>
      </c>
    </row>
    <row r="28" spans="1:2" x14ac:dyDescent="0.25">
      <c r="B28" t="s">
        <v>65</v>
      </c>
    </row>
    <row r="29" spans="1:2" x14ac:dyDescent="0.25">
      <c r="B29" t="s">
        <v>66</v>
      </c>
    </row>
    <row r="30" spans="1:2" x14ac:dyDescent="0.25">
      <c r="B30" t="s">
        <v>67</v>
      </c>
    </row>
    <row r="32" spans="1:2" x14ac:dyDescent="0.25">
      <c r="B32" t="s">
        <v>68</v>
      </c>
    </row>
    <row r="33" spans="2:2" x14ac:dyDescent="0.25">
      <c r="B33" t="s">
        <v>69</v>
      </c>
    </row>
    <row r="34" spans="2:2" x14ac:dyDescent="0.25">
      <c r="B34" t="s">
        <v>70</v>
      </c>
    </row>
    <row r="35" spans="2:2" x14ac:dyDescent="0.25">
      <c r="B35" t="s">
        <v>71</v>
      </c>
    </row>
  </sheetData>
  <hyperlinks>
    <hyperlink ref="K7" r:id="rId1" xr:uid="{965197AA-2B34-4909-8176-7D043C57827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F7F8-1F08-48BD-BC5B-19DA8CC5F907}">
  <dimension ref="A1:I28"/>
  <sheetViews>
    <sheetView workbookViewId="0">
      <selection activeCell="C29" sqref="C29"/>
    </sheetView>
  </sheetViews>
  <sheetFormatPr defaultRowHeight="15" x14ac:dyDescent="0.25"/>
  <cols>
    <col min="1" max="1" width="16" customWidth="1"/>
    <col min="2" max="2" width="10" customWidth="1"/>
    <col min="4" max="4" width="43.85546875" customWidth="1"/>
    <col min="5" max="5" width="17.7109375" customWidth="1"/>
  </cols>
  <sheetData>
    <row r="1" spans="1:9" x14ac:dyDescent="0.25">
      <c r="A1" s="23" t="s">
        <v>21</v>
      </c>
      <c r="B1" s="24"/>
      <c r="C1" s="24"/>
      <c r="D1" s="24"/>
      <c r="E1" s="25"/>
      <c r="G1" s="1" t="s">
        <v>38</v>
      </c>
    </row>
    <row r="2" spans="1:9" x14ac:dyDescent="0.25">
      <c r="A2" s="10"/>
      <c r="B2" s="11"/>
      <c r="C2" s="11"/>
      <c r="D2" s="11"/>
      <c r="E2" s="31" t="s">
        <v>22</v>
      </c>
      <c r="G2">
        <v>2018</v>
      </c>
      <c r="H2" s="6">
        <v>68.657300000000006</v>
      </c>
      <c r="I2" s="9" t="s">
        <v>39</v>
      </c>
    </row>
    <row r="3" spans="1:9" x14ac:dyDescent="0.25">
      <c r="A3" s="12" t="s">
        <v>23</v>
      </c>
      <c r="B3" s="13"/>
      <c r="C3" s="13"/>
      <c r="D3" s="13"/>
      <c r="E3" s="32" t="s">
        <v>34</v>
      </c>
    </row>
    <row r="4" spans="1:9" x14ac:dyDescent="0.25">
      <c r="A4" s="17" t="s">
        <v>17</v>
      </c>
      <c r="B4" s="18" t="s">
        <v>24</v>
      </c>
      <c r="C4" s="18"/>
      <c r="D4" s="18"/>
      <c r="E4" s="33"/>
      <c r="G4" s="1" t="s">
        <v>43</v>
      </c>
    </row>
    <row r="5" spans="1:9" x14ac:dyDescent="0.25">
      <c r="A5" s="14"/>
      <c r="B5" s="13" t="s">
        <v>26</v>
      </c>
      <c r="C5" s="13"/>
      <c r="D5" s="13"/>
      <c r="E5" s="34">
        <v>2492.375</v>
      </c>
      <c r="H5" s="1" t="s">
        <v>44</v>
      </c>
    </row>
    <row r="6" spans="1:9" x14ac:dyDescent="0.25">
      <c r="A6" s="14"/>
      <c r="B6" s="13" t="s">
        <v>25</v>
      </c>
      <c r="C6" s="13"/>
      <c r="D6" s="13"/>
      <c r="E6" s="34">
        <v>2612.529</v>
      </c>
      <c r="G6">
        <v>2018</v>
      </c>
      <c r="H6">
        <v>0.9143273584567535</v>
      </c>
      <c r="I6" s="9" t="s">
        <v>45</v>
      </c>
    </row>
    <row r="7" spans="1:9" x14ac:dyDescent="0.25">
      <c r="A7" s="17" t="s">
        <v>18</v>
      </c>
      <c r="B7" s="40" t="s">
        <v>56</v>
      </c>
      <c r="C7" s="18"/>
      <c r="D7" s="18"/>
      <c r="E7" s="34"/>
      <c r="I7" s="9"/>
    </row>
    <row r="8" spans="1:9" x14ac:dyDescent="0.25">
      <c r="A8" s="14"/>
      <c r="B8" s="39" t="s">
        <v>57</v>
      </c>
      <c r="C8" s="13"/>
      <c r="D8" s="13"/>
      <c r="E8" s="34">
        <v>273</v>
      </c>
      <c r="I8" s="9"/>
    </row>
    <row r="9" spans="1:9" x14ac:dyDescent="0.25">
      <c r="A9" s="17" t="s">
        <v>20</v>
      </c>
      <c r="B9" s="18" t="s">
        <v>27</v>
      </c>
      <c r="C9" s="18"/>
      <c r="D9" s="18"/>
      <c r="E9" s="34">
        <v>113.404</v>
      </c>
    </row>
    <row r="10" spans="1:9" x14ac:dyDescent="0.25">
      <c r="A10" s="19" t="s">
        <v>28</v>
      </c>
      <c r="B10" s="20" t="s">
        <v>29</v>
      </c>
      <c r="C10" s="20"/>
      <c r="D10" s="20"/>
      <c r="E10" s="35">
        <v>1313.8430000000001</v>
      </c>
    </row>
    <row r="11" spans="1:9" x14ac:dyDescent="0.25">
      <c r="A11" s="12" t="s">
        <v>58</v>
      </c>
      <c r="B11" s="18"/>
      <c r="C11" s="18"/>
      <c r="D11" s="18"/>
      <c r="E11" s="34"/>
    </row>
    <row r="12" spans="1:9" x14ac:dyDescent="0.25">
      <c r="A12" s="17" t="s">
        <v>59</v>
      </c>
      <c r="B12" s="18" t="s">
        <v>60</v>
      </c>
      <c r="C12" s="18"/>
      <c r="D12" s="18"/>
      <c r="E12" s="34">
        <v>326.41899999999998</v>
      </c>
    </row>
    <row r="13" spans="1:9" x14ac:dyDescent="0.25">
      <c r="A13" s="17"/>
      <c r="B13" s="18"/>
      <c r="C13" s="18"/>
      <c r="D13" s="18"/>
      <c r="E13" s="34"/>
    </row>
    <row r="14" spans="1:9" x14ac:dyDescent="0.25">
      <c r="A14" s="26" t="s">
        <v>30</v>
      </c>
      <c r="B14" s="27"/>
      <c r="C14" s="27"/>
      <c r="D14" s="27"/>
      <c r="E14" s="36"/>
    </row>
    <row r="15" spans="1:9" x14ac:dyDescent="0.25">
      <c r="A15" s="21" t="s">
        <v>19</v>
      </c>
      <c r="B15" s="22" t="s">
        <v>31</v>
      </c>
      <c r="C15" s="22"/>
      <c r="D15" s="22"/>
      <c r="E15" s="37"/>
    </row>
    <row r="16" spans="1:9" x14ac:dyDescent="0.25">
      <c r="A16" s="14"/>
      <c r="B16" s="13" t="s">
        <v>32</v>
      </c>
      <c r="C16" s="13"/>
      <c r="D16" s="13"/>
      <c r="E16" s="34">
        <v>18.34</v>
      </c>
    </row>
    <row r="17" spans="1:6" x14ac:dyDescent="0.25">
      <c r="A17" s="14"/>
      <c r="B17" s="13" t="s">
        <v>61</v>
      </c>
      <c r="C17" s="13"/>
      <c r="D17" s="13"/>
      <c r="E17" s="34">
        <v>7.8</v>
      </c>
    </row>
    <row r="18" spans="1:6" x14ac:dyDescent="0.25">
      <c r="A18" s="15"/>
      <c r="B18" s="16" t="s">
        <v>33</v>
      </c>
      <c r="C18" s="16"/>
      <c r="D18" s="16"/>
      <c r="E18" s="35">
        <v>4597.5290000000005</v>
      </c>
    </row>
    <row r="19" spans="1:6" x14ac:dyDescent="0.25">
      <c r="D19" s="28" t="s">
        <v>36</v>
      </c>
      <c r="E19" s="37">
        <f>SUM(E5:E18)*10^5</f>
        <v>1175523900.0000002</v>
      </c>
      <c r="F19" t="s">
        <v>37</v>
      </c>
    </row>
    <row r="20" spans="1:6" x14ac:dyDescent="0.25">
      <c r="D20" s="14"/>
      <c r="E20" s="34">
        <f>E19/H2</f>
        <v>17121615.618441157</v>
      </c>
      <c r="F20" t="s">
        <v>40</v>
      </c>
    </row>
    <row r="21" spans="1:6" x14ac:dyDescent="0.25">
      <c r="D21" s="15"/>
      <c r="E21" s="38">
        <f>E20*H6</f>
        <v>15654761.580921197</v>
      </c>
      <c r="F21" t="s">
        <v>46</v>
      </c>
    </row>
    <row r="22" spans="1:6" x14ac:dyDescent="0.25">
      <c r="E22" s="8"/>
    </row>
    <row r="23" spans="1:6" x14ac:dyDescent="0.25">
      <c r="A23" s="3" t="s">
        <v>55</v>
      </c>
      <c r="B23" s="4"/>
      <c r="C23" s="4"/>
      <c r="D23" s="4"/>
    </row>
    <row r="24" spans="1:6" x14ac:dyDescent="0.25">
      <c r="A24" s="46" t="s">
        <v>62</v>
      </c>
      <c r="B24" s="47"/>
      <c r="C24" s="29">
        <v>9023.9549999999999</v>
      </c>
      <c r="D24" t="s">
        <v>35</v>
      </c>
    </row>
    <row r="25" spans="1:6" x14ac:dyDescent="0.25">
      <c r="C25">
        <v>247.10499999999999</v>
      </c>
      <c r="D25" t="s">
        <v>41</v>
      </c>
    </row>
    <row r="26" spans="1:6" x14ac:dyDescent="0.25">
      <c r="C26">
        <f>C24*C25</f>
        <v>2229864.4002749999</v>
      </c>
      <c r="D26" t="s">
        <v>42</v>
      </c>
    </row>
    <row r="28" spans="1:6" x14ac:dyDescent="0.25">
      <c r="D28" s="1" t="s">
        <v>47</v>
      </c>
      <c r="E28" s="30">
        <f>E21/C26</f>
        <v>7.0204993536784395</v>
      </c>
      <c r="F28" t="s">
        <v>48</v>
      </c>
    </row>
  </sheetData>
  <mergeCells count="1">
    <mergeCell ref="A24:B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9FE7-CBC6-4CDB-86C2-AA8A8F46311F}">
  <dimension ref="A1:M16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35.5703125" customWidth="1"/>
  </cols>
  <sheetData>
    <row r="1" spans="1:13" x14ac:dyDescent="0.25">
      <c r="B1" t="s">
        <v>78</v>
      </c>
      <c r="G1" s="3" t="s">
        <v>79</v>
      </c>
      <c r="H1" s="4"/>
      <c r="I1" s="4"/>
      <c r="J1" s="4"/>
      <c r="K1" s="4"/>
      <c r="L1" s="4"/>
      <c r="M1" s="4"/>
    </row>
    <row r="2" spans="1:13" x14ac:dyDescent="0.25">
      <c r="A2" s="1" t="s">
        <v>2</v>
      </c>
      <c r="B2">
        <v>0</v>
      </c>
      <c r="C2" s="43" t="s">
        <v>81</v>
      </c>
      <c r="D2" s="44">
        <f>0.04/2</f>
        <v>0.02</v>
      </c>
    </row>
    <row r="3" spans="1:13" x14ac:dyDescent="0.25">
      <c r="A3" s="1" t="s">
        <v>3</v>
      </c>
      <c r="B3" s="6">
        <v>1042.7688329302873</v>
      </c>
      <c r="C3" s="45" t="s">
        <v>83</v>
      </c>
    </row>
    <row r="4" spans="1:13" x14ac:dyDescent="0.25">
      <c r="A4" s="1" t="s">
        <v>4</v>
      </c>
      <c r="B4" s="6">
        <v>186.76570000000001</v>
      </c>
      <c r="C4" s="45" t="s">
        <v>84</v>
      </c>
    </row>
    <row r="5" spans="1:13" x14ac:dyDescent="0.25">
      <c r="A5" s="1" t="s">
        <v>5</v>
      </c>
      <c r="B5">
        <v>1443.1257987949609</v>
      </c>
    </row>
    <row r="6" spans="1:13" x14ac:dyDescent="0.25">
      <c r="A6" s="1" t="s">
        <v>6</v>
      </c>
      <c r="B6">
        <v>0</v>
      </c>
    </row>
    <row r="7" spans="1:13" x14ac:dyDescent="0.25">
      <c r="A7" s="1" t="s">
        <v>7</v>
      </c>
      <c r="B7">
        <v>2781.0236747611216</v>
      </c>
    </row>
    <row r="16" spans="1:13" x14ac:dyDescent="0.25">
      <c r="G16" s="9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5" x14ac:dyDescent="0.25"/>
  <cols>
    <col min="1" max="1" width="31.140625" customWidth="1"/>
  </cols>
  <sheetData>
    <row r="1" spans="1:2" x14ac:dyDescent="0.25">
      <c r="B1" t="s">
        <v>1</v>
      </c>
    </row>
    <row r="2" spans="1:2" x14ac:dyDescent="0.25">
      <c r="A2" s="1" t="s">
        <v>2</v>
      </c>
      <c r="B2" s="6">
        <f>'Costs from ICoLUPpUA'!B2*'Costs from ICoLUPpUA'!$D$2</f>
        <v>0</v>
      </c>
    </row>
    <row r="3" spans="1:2" x14ac:dyDescent="0.25">
      <c r="A3" s="1" t="s">
        <v>3</v>
      </c>
      <c r="B3" s="6">
        <f>'Costs from ICoLUPpUA'!B3*'Costs from ICoLUPpUA'!$D$2</f>
        <v>20.855376658605746</v>
      </c>
    </row>
    <row r="4" spans="1:2" x14ac:dyDescent="0.25">
      <c r="A4" s="1" t="s">
        <v>4</v>
      </c>
      <c r="B4" s="6">
        <f>'Costs from ICoLUPpUA'!B4*'Costs from ICoLUPpUA'!$D$2</f>
        <v>3.7353140000000002</v>
      </c>
    </row>
    <row r="5" spans="1:2" x14ac:dyDescent="0.25">
      <c r="A5" s="1" t="s">
        <v>5</v>
      </c>
      <c r="B5" s="6">
        <f>'Costs from ICoLUPpUA'!B5*'Costs from ICoLUPpUA'!$D$2</f>
        <v>28.862515975899218</v>
      </c>
    </row>
    <row r="6" spans="1:2" x14ac:dyDescent="0.25">
      <c r="A6" s="1" t="s">
        <v>6</v>
      </c>
      <c r="B6" s="6">
        <f>'Costs from ICoLUPpUA'!B6*'Costs from ICoLUPpUA'!$D$2</f>
        <v>0</v>
      </c>
    </row>
    <row r="7" spans="1:2" x14ac:dyDescent="0.25">
      <c r="A7" s="1" t="s">
        <v>7</v>
      </c>
      <c r="B7" s="6">
        <f>'Costs from ICoLUPpUA'!B7*'Costs from ICoLUPpUA'!$D$2</f>
        <v>55.620473495222434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Forest Mgmt Costs - Kerala</vt:lpstr>
      <vt:lpstr>Costs from ICoLUPpUA</vt:lpstr>
      <vt:lpstr>AOCoLUPpUA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2017-01-27T09:26:30Z</dcterms:created>
  <dcterms:modified xsi:type="dcterms:W3CDTF">2020-03-17T13:35:23Z</dcterms:modified>
  <cp:category/>
  <cp:contentStatus/>
</cp:coreProperties>
</file>