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plcy-schd\FoPITY\"/>
    </mc:Choice>
  </mc:AlternateContent>
  <bookViews>
    <workbookView xWindow="-120" yWindow="-120" windowWidth="19320" windowHeight="4140"/>
  </bookViews>
  <sheets>
    <sheet name="About" sheetId="2" r:id="rId1"/>
    <sheet name="Set Schedules Here" sheetId="5" r:id="rId2"/>
    <sheet name="FoPITY-1" sheetId="4" r:id="rId3"/>
    <sheet name="FoPITY-1-WebApp" sheetId="3" r:id="rId4"/>
    <sheet name="Exogenous GDP Adjustment" sheetId="7" r:id="rId5"/>
  </sheets>
  <externalReferences>
    <externalReference r:id="rId6"/>
  </externalReferences>
  <definedNames>
    <definedName name="rounding_decimal_places" localSheetId="4">[1]About!$A$110</definedName>
    <definedName name="rounding_decimal_places">About!$A$107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3" i="5" l="1"/>
  <c r="F163" i="5"/>
  <c r="G163" i="5"/>
  <c r="H163" i="5"/>
  <c r="I163" i="5"/>
  <c r="J163" i="5"/>
  <c r="K163" i="5"/>
  <c r="C163" i="5"/>
  <c r="D163" i="5"/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141" i="5"/>
  <c r="E141" i="5"/>
  <c r="C5" i="3"/>
  <c r="D5" i="3"/>
  <c r="E5" i="3"/>
  <c r="C6" i="3"/>
  <c r="D6" i="3"/>
  <c r="E6" i="3"/>
  <c r="B82" i="3" l="1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B82" i="4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<sst xmlns="http://schemas.openxmlformats.org/spreadsheetml/2006/main" count="265" uniqueCount="201">
  <si>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</si>
  <si>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</si>
  <si>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</si>
  <si>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</si>
  <si>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</si>
  <si>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</si>
  <si>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</si>
  <si>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</si>
  <si>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</si>
  <si>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</si>
  <si>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</si>
  <si>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</si>
  <si>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</si>
  <si>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</si>
  <si>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</si>
  <si>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</si>
  <si>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</si>
  <si>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</si>
  <si>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</si>
  <si>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</si>
  <si>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</si>
  <si>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</si>
  <si>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</si>
  <si>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</si>
  <si>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</si>
  <si>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</si>
  <si>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</si>
  <si>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</si>
  <si>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</si>
  <si>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</si>
  <si>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</si>
  <si>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</si>
  <si>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</si>
  <si>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</si>
  <si>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</si>
  <si>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</si>
  <si>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</si>
  <si>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</si>
  <si>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</si>
  <si>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</si>
  <si>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</si>
  <si>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</si>
  <si>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</si>
  <si>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</si>
  <si>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</si>
  <si>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</si>
  <si>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</si>
  <si>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</si>
  <si>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</si>
  <si>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</si>
  <si>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</si>
  <si>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</si>
  <si>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</si>
  <si>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</si>
  <si>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</si>
  <si>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</si>
  <si>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</si>
  <si>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</si>
  <si>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</si>
  <si>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</si>
  <si>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</si>
  <si>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</si>
  <si>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</si>
  <si>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</si>
  <si>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</si>
  <si>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</si>
  <si>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</si>
  <si>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</si>
  <si>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</si>
  <si>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</si>
  <si>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</si>
  <si>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</si>
  <si>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</si>
  <si>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</si>
  <si>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</si>
  <si>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</si>
  <si>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</si>
  <si>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</si>
  <si>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</si>
  <si>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</si>
  <si>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</si>
  <si>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</si>
  <si>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</si>
  <si>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</si>
  <si>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</si>
  <si>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</si>
  <si>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</si>
  <si>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</si>
  <si>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</si>
  <si>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</si>
  <si>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</si>
  <si>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</si>
  <si>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</si>
  <si>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</si>
  <si>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</si>
  <si>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</si>
  <si>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</si>
  <si>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</si>
  <si>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</si>
  <si>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</si>
  <si>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</si>
  <si>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</si>
  <si>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</si>
  <si>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</si>
  <si>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</si>
  <si>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</si>
  <si>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</si>
  <si>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</si>
  <si>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</si>
  <si>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</si>
  <si>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</si>
  <si>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</si>
  <si>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</si>
  <si>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</si>
  <si>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</si>
  <si>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</si>
  <si>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</si>
  <si>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</si>
  <si>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</si>
  <si>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</si>
  <si>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</si>
  <si>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</si>
  <si>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</si>
  <si>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</si>
  <si>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</si>
  <si>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</si>
  <si>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</si>
  <si>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</si>
  <si>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</si>
  <si>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</si>
  <si>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</si>
  <si>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</si>
  <si>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</si>
  <si>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</si>
  <si>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</si>
  <si>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</si>
  <si>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</si>
  <si>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</si>
  <si>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</si>
  <si>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</si>
  <si>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</si>
  <si>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</si>
  <si>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</si>
  <si>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</si>
  <si>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</si>
  <si>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</si>
  <si>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</si>
  <si>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</si>
  <si>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</si>
  <si>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</si>
  <si>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</si>
  <si>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</si>
  <si>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</si>
  <si>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</si>
  <si>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</si>
  <si>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</si>
  <si>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</si>
  <si>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</si>
  <si>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</si>
  <si>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</si>
  <si>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</si>
  <si>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</si>
  <si>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</si>
  <si>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</si>
  <si>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</si>
  <si>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</si>
  <si>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</si>
  <si>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</si>
  <si>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</si>
  <si>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</si>
  <si>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</si>
  <si>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</si>
  <si>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</si>
  <si>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</si>
  <si>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U.S. Energy Information Administration</t>
  </si>
  <si>
    <t>Short-Term Energy Outlook</t>
  </si>
  <si>
    <t>https://www.eia.gov/outlooks/steo/</t>
  </si>
  <si>
    <t>Table 9a</t>
  </si>
  <si>
    <t>January 2020 and September 2020</t>
  </si>
  <si>
    <t>U.S. Congressional Budget Office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</si>
  <si>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</si>
  <si>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</si>
  <si>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</si>
  <si>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</si>
  <si>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</si>
  <si>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</si>
  <si>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</si>
  <si>
    <t>Fraction of Impact Carried to Following Year</t>
  </si>
  <si>
    <t>https://economics.rabobank.com/publications/2020/april/india-extended-lockdown-causes-further-economic-distress/</t>
  </si>
  <si>
    <t>Source: RaboResearch</t>
  </si>
  <si>
    <t>(For BAU GDP, Avg. GDP Impact, and Alternate GDP - we use avg. of a range of estimates-See ctrl-settings/GDPGR)</t>
  </si>
  <si>
    <t xml:space="preserve">Based on the above, we assume a counterfactual BAU GDP to be achievable only by Q2 2021 in the V-shaped curve. </t>
  </si>
  <si>
    <t>and more recent analysis by Goldman Sachs expects a slower recovery than before, only by Q2 2021.</t>
  </si>
  <si>
    <t xml:space="preserve">An analysis in late-April 2020, by RaboResearch, indicates that the peak trough will be experienced in April 2020, </t>
  </si>
  <si>
    <t xml:space="preserve">restrictions are assumed to be able to contain the virus spread, is typically V-shaped. </t>
  </si>
  <si>
    <t xml:space="preserve">The popular expert opinion (as of April 2020) for base case scenarios for the shape of GDP recovery, where lockdown </t>
  </si>
  <si>
    <t>BAU GDP</t>
  </si>
  <si>
    <t>Alt GDP</t>
  </si>
  <si>
    <t>GDP 
Impact</t>
  </si>
  <si>
    <t>Month</t>
  </si>
  <si>
    <t>Estimating SARS-CoV-2 Pandemic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</si>
</sst>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17" fontId="0" fillId="0" borderId="0" xfId="0" applyNumberFormat="1" applyAlignment="1">
      <alignment horizontal="left"/>
    </xf>
    <xf numFmtId="9" fontId="0" fillId="0" borderId="0" xfId="11" applyFont="1"/>
    <xf numFmtId="10" fontId="0" fillId="0" borderId="7" xfId="0" applyNumberFormat="1" applyBorder="1"/>
    <xf numFmtId="0" fontId="1" fillId="0" borderId="0" xfId="0" applyFont="1" applyAlignment="1">
      <alignment horizontal="left" indent="1"/>
    </xf>
    <xf numFmtId="17" fontId="0" fillId="0" borderId="0" xfId="0" applyNumberFormat="1"/>
    <xf numFmtId="9" fontId="0" fillId="0" borderId="0" xfId="0" applyNumberFormat="1"/>
    <xf numFmtId="17" fontId="1" fillId="0" borderId="0" xfId="0" applyNumberFormat="1" applyFont="1"/>
    <xf numFmtId="0" fontId="1" fillId="0" borderId="0" xfId="0" applyFont="1" applyAlignment="1">
      <alignment horizontal="right" wrapText="1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581025</xdr:colOff>
      <xdr:row>0</xdr:row>
      <xdr:rowOff>0</xdr:rowOff>
    </xdr:from>
    <xdr:ext cx="4967288" cy="2859555"/>
    <xdr:pic>
      <xdr:nvPicPr>
        <xdr:cNvPr id="2" name="Picture 1">
          <a:extLst>
            <a:ext uri="{FF2B5EF4-FFF2-40B4-BE49-F238E27FC236}">
              <a16:creationId xmlns:a16="http://schemas.microsoft.com/office/drawing/2014/main" id="{1FC3E59D-F496-46F2-9AA9-63544CA09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0"/>
          <a:ext cx="4967288" cy="285955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esktop/eps-india-2.1.2/InputData/plcy-schd/FoPITY/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10">
          <cell r="A110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workbookViewId="0">
      <selection sqref="A1:XFD1048576"/>
    </sheetView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4" t="s">
        <v>180</v>
      </c>
      <c r="C3" s="13"/>
      <c r="D3" s="13"/>
      <c r="E3" s="13"/>
      <c r="F3" s="13"/>
    </row>
    <row r="4" spans="1:6" x14ac:dyDescent="0.45">
      <c r="B4" t="s">
        <v>174</v>
      </c>
    </row>
    <row r="5" spans="1:6" x14ac:dyDescent="0.45">
      <c r="B5" s="29" t="s">
        <v>178</v>
      </c>
    </row>
    <row r="6" spans="1:6" x14ac:dyDescent="0.45">
      <c r="B6" t="s">
        <v>175</v>
      </c>
    </row>
    <row r="7" spans="1:6" x14ac:dyDescent="0.45">
      <c r="B7" s="27" t="s">
        <v>176</v>
      </c>
    </row>
    <row r="8" spans="1:6" x14ac:dyDescent="0.45">
      <c r="B8" t="s">
        <v>177</v>
      </c>
    </row>
    <row r="10" spans="1:6" x14ac:dyDescent="0.45">
      <c r="B10" s="24" t="s">
        <v>181</v>
      </c>
      <c r="C10" s="13"/>
      <c r="D10" s="13"/>
      <c r="E10" s="13"/>
      <c r="F10" s="13"/>
    </row>
    <row r="11" spans="1:6" x14ac:dyDescent="0.45">
      <c r="B11" t="s">
        <v>179</v>
      </c>
    </row>
    <row r="12" spans="1:6" x14ac:dyDescent="0.45">
      <c r="B12" t="s">
        <v>182</v>
      </c>
    </row>
    <row r="13" spans="1:6" x14ac:dyDescent="0.45">
      <c r="B13" t="s">
        <v>183</v>
      </c>
    </row>
    <row r="14" spans="1:6" x14ac:dyDescent="0.45">
      <c r="B14" t="s">
        <v>184</v>
      </c>
    </row>
    <row r="15" spans="1:6" x14ac:dyDescent="0.45">
      <c r="B15" t="s">
        <v>185</v>
      </c>
    </row>
    <row r="16" spans="1:6" x14ac:dyDescent="0.45">
      <c r="B16" t="s">
        <v>186</v>
      </c>
    </row>
    <row r="18" spans="1:1" x14ac:dyDescent="0.45">
      <c r="A18" s="1" t="s">
        <v>35</v>
      </c>
    </row>
    <row r="19" spans="1:1" x14ac:dyDescent="0.45">
      <c r="A19" t="s">
        <v>36</v>
      </c>
    </row>
    <row r="20" spans="1:1" x14ac:dyDescent="0.45">
      <c r="A20" s="2" t="s">
        <v>37</v>
      </c>
    </row>
    <row r="21" spans="1:1" x14ac:dyDescent="0.45">
      <c r="A21" t="s">
        <v>79</v>
      </c>
    </row>
    <row r="22" spans="1:1" x14ac:dyDescent="0.45">
      <c r="A22" t="s">
        <v>80</v>
      </c>
    </row>
    <row r="24" spans="1:1" x14ac:dyDescent="0.45">
      <c r="A24" t="s">
        <v>81</v>
      </c>
    </row>
    <row r="25" spans="1:1" x14ac:dyDescent="0.45">
      <c r="A25" t="s">
        <v>149</v>
      </c>
    </row>
    <row r="26" spans="1:1" x14ac:dyDescent="0.45">
      <c r="A26" t="s">
        <v>83</v>
      </c>
    </row>
    <row r="28" spans="1:1" x14ac:dyDescent="0.45">
      <c r="A28" t="s">
        <v>38</v>
      </c>
    </row>
    <row r="29" spans="1:1" x14ac:dyDescent="0.45">
      <c r="A29" t="s">
        <v>39</v>
      </c>
    </row>
    <row r="30" spans="1:1" x14ac:dyDescent="0.45">
      <c r="A30" t="s">
        <v>40</v>
      </c>
    </row>
    <row r="31" spans="1:1" x14ac:dyDescent="0.45">
      <c r="A31" t="s">
        <v>41</v>
      </c>
    </row>
    <row r="32" spans="1:1" x14ac:dyDescent="0.45">
      <c r="A32" t="s">
        <v>82</v>
      </c>
    </row>
    <row r="33" spans="1:6" x14ac:dyDescent="0.4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4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45">
      <c r="A36" s="1" t="s">
        <v>86</v>
      </c>
    </row>
    <row r="37" spans="1:6" x14ac:dyDescent="0.45">
      <c r="A37" t="s">
        <v>87</v>
      </c>
    </row>
    <row r="38" spans="1:6" x14ac:dyDescent="0.45">
      <c r="A38" t="s">
        <v>88</v>
      </c>
    </row>
    <row r="39" spans="1:6" x14ac:dyDescent="0.45">
      <c r="A39" t="s">
        <v>89</v>
      </c>
    </row>
    <row r="40" spans="1:6" x14ac:dyDescent="0.45">
      <c r="A40" t="s">
        <v>90</v>
      </c>
    </row>
    <row r="41" spans="1:6" x14ac:dyDescent="0.45">
      <c r="B41" t="s">
        <v>91</v>
      </c>
    </row>
    <row r="42" spans="1:6" x14ac:dyDescent="0.45">
      <c r="B42" s="19" t="s">
        <v>104</v>
      </c>
    </row>
    <row r="43" spans="1:6" x14ac:dyDescent="0.45">
      <c r="B43" t="s">
        <v>92</v>
      </c>
    </row>
    <row r="44" spans="1:6" x14ac:dyDescent="0.45">
      <c r="B44" s="19" t="s">
        <v>105</v>
      </c>
    </row>
    <row r="45" spans="1:6" x14ac:dyDescent="0.45">
      <c r="A45" t="s">
        <v>93</v>
      </c>
    </row>
    <row r="46" spans="1:6" x14ac:dyDescent="0.45">
      <c r="B46" s="2" t="s">
        <v>94</v>
      </c>
    </row>
    <row r="47" spans="1:6" x14ac:dyDescent="0.45">
      <c r="B47" s="19" t="s">
        <v>95</v>
      </c>
    </row>
    <row r="48" spans="1:6" x14ac:dyDescent="0.45">
      <c r="B48" s="19" t="s">
        <v>96</v>
      </c>
    </row>
    <row r="49" spans="1:2" x14ac:dyDescent="0.45">
      <c r="A49" t="s">
        <v>97</v>
      </c>
    </row>
    <row r="50" spans="1:2" x14ac:dyDescent="0.45">
      <c r="A50" t="s">
        <v>98</v>
      </c>
    </row>
    <row r="51" spans="1:2" x14ac:dyDescent="0.45">
      <c r="B51" t="s">
        <v>99</v>
      </c>
    </row>
    <row r="52" spans="1:2" x14ac:dyDescent="0.45">
      <c r="A52" t="s">
        <v>101</v>
      </c>
    </row>
    <row r="53" spans="1:2" x14ac:dyDescent="0.45">
      <c r="B53" t="s">
        <v>102</v>
      </c>
    </row>
    <row r="54" spans="1:2" x14ac:dyDescent="0.45">
      <c r="B54" t="s">
        <v>103</v>
      </c>
    </row>
    <row r="56" spans="1:2" x14ac:dyDescent="0.45">
      <c r="A56" s="1" t="s">
        <v>100</v>
      </c>
    </row>
    <row r="57" spans="1:2" x14ac:dyDescent="0.45">
      <c r="A57" t="s">
        <v>67</v>
      </c>
    </row>
    <row r="58" spans="1:2" x14ac:dyDescent="0.45">
      <c r="A58" t="s">
        <v>63</v>
      </c>
    </row>
    <row r="59" spans="1:2" x14ac:dyDescent="0.45">
      <c r="A59" t="s">
        <v>42</v>
      </c>
    </row>
    <row r="60" spans="1:2" x14ac:dyDescent="0.45">
      <c r="A60" t="s">
        <v>62</v>
      </c>
    </row>
    <row r="61" spans="1:2" x14ac:dyDescent="0.45">
      <c r="A61" t="s">
        <v>68</v>
      </c>
    </row>
    <row r="62" spans="1:2" x14ac:dyDescent="0.45">
      <c r="A62" t="s">
        <v>69</v>
      </c>
    </row>
    <row r="63" spans="1:2" x14ac:dyDescent="0.45">
      <c r="A63" t="s">
        <v>70</v>
      </c>
    </row>
    <row r="64" spans="1:2" x14ac:dyDescent="0.45">
      <c r="A64" t="s">
        <v>71</v>
      </c>
    </row>
    <row r="66" spans="1:4" x14ac:dyDescent="0.45">
      <c r="A66" t="s">
        <v>46</v>
      </c>
    </row>
    <row r="67" spans="1:4" x14ac:dyDescent="0.45">
      <c r="A67" t="s">
        <v>43</v>
      </c>
    </row>
    <row r="68" spans="1:4" x14ac:dyDescent="0.45">
      <c r="A68" t="s">
        <v>44</v>
      </c>
    </row>
    <row r="69" spans="1:4" x14ac:dyDescent="0.45">
      <c r="A69" t="s">
        <v>45</v>
      </c>
    </row>
    <row r="70" spans="1:4" ht="14.65" thickBot="1" x14ac:dyDescent="0.5"/>
    <row r="71" spans="1:4" x14ac:dyDescent="0.45">
      <c r="A71" s="3" t="s">
        <v>53</v>
      </c>
      <c r="B71" s="4"/>
      <c r="C71" s="4"/>
      <c r="D71" s="5"/>
    </row>
    <row r="72" spans="1:4" x14ac:dyDescent="0.45">
      <c r="A72" s="6" t="s">
        <v>50</v>
      </c>
      <c r="B72" s="7">
        <v>1.0149999999999999</v>
      </c>
      <c r="C72" s="7"/>
      <c r="D72" s="8"/>
    </row>
    <row r="73" spans="1:4" x14ac:dyDescent="0.45">
      <c r="A73" s="6" t="s">
        <v>51</v>
      </c>
      <c r="B73" s="7">
        <v>-0.27</v>
      </c>
      <c r="C73" s="7"/>
      <c r="D73" s="8"/>
    </row>
    <row r="74" spans="1:4" ht="14.65" thickBot="1" x14ac:dyDescent="0.5">
      <c r="A74" s="9" t="s">
        <v>52</v>
      </c>
      <c r="B74" s="10">
        <v>-14</v>
      </c>
      <c r="C74" s="10"/>
      <c r="D74" s="11"/>
    </row>
    <row r="103" spans="1:2" x14ac:dyDescent="0.45">
      <c r="A103" s="1" t="s">
        <v>157</v>
      </c>
    </row>
    <row r="104" spans="1:2" x14ac:dyDescent="0.45">
      <c r="A104" t="s">
        <v>158</v>
      </c>
    </row>
    <row r="105" spans="1:2" x14ac:dyDescent="0.45">
      <c r="A105" t="s">
        <v>159</v>
      </c>
    </row>
    <row r="106" spans="1:2" x14ac:dyDescent="0.45">
      <c r="A106" t="s">
        <v>160</v>
      </c>
    </row>
    <row r="107" spans="1:2" x14ac:dyDescent="0.45">
      <c r="A107" s="23">
        <v>6</v>
      </c>
      <c r="B107" t="s">
        <v>161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163"/>
  <sheetViews>
    <sheetView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M167" sqref="M167"/>
    </sheetView>
  </sheetViews>
  <sheetFormatPr defaultColWidth="9.1328125" defaultRowHeight="14.25" x14ac:dyDescent="0.45"/>
  <cols>
    <col min="1" max="1" width="53.3984375" customWidth="1"/>
    <col min="2" max="33" width="9.1328125" style="16"/>
    <col min="34" max="16384" width="9.1328125" style="12"/>
  </cols>
  <sheetData>
    <row r="1" spans="1:33" x14ac:dyDescent="0.4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</row>
    <row r="2" spans="1:33" x14ac:dyDescent="0.45">
      <c r="A2" t="s">
        <v>1</v>
      </c>
      <c r="B2" s="15">
        <v>2019</v>
      </c>
      <c r="C2" s="15">
        <v>2020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45">
      <c r="B3" s="16">
        <v>0</v>
      </c>
      <c r="C3" s="16">
        <v>0</v>
      </c>
      <c r="D3" s="16">
        <v>1</v>
      </c>
    </row>
    <row r="4" spans="1:33" x14ac:dyDescent="0.45">
      <c r="A4" t="s">
        <v>2</v>
      </c>
      <c r="B4" s="15">
        <v>2019</v>
      </c>
      <c r="C4" s="15">
        <v>2020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x14ac:dyDescent="0.45">
      <c r="B5" s="16">
        <v>0</v>
      </c>
      <c r="C5" s="16">
        <v>0</v>
      </c>
      <c r="D5" s="16">
        <v>1</v>
      </c>
    </row>
    <row r="6" spans="1:33" x14ac:dyDescent="0.45">
      <c r="A6" s="12" t="s">
        <v>3</v>
      </c>
      <c r="B6" s="15">
        <v>2019</v>
      </c>
      <c r="C6" s="15">
        <v>2020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x14ac:dyDescent="0.45">
      <c r="A7" s="12"/>
      <c r="B7" s="16">
        <v>0</v>
      </c>
      <c r="C7" s="16">
        <v>0</v>
      </c>
      <c r="D7" s="16">
        <v>1</v>
      </c>
    </row>
    <row r="8" spans="1:33" x14ac:dyDescent="0.45">
      <c r="A8" s="12" t="s">
        <v>74</v>
      </c>
      <c r="B8" s="15">
        <v>2019</v>
      </c>
      <c r="C8" s="15">
        <v>2020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x14ac:dyDescent="0.45">
      <c r="A9" s="12"/>
      <c r="B9" s="16">
        <v>0</v>
      </c>
      <c r="C9" s="16">
        <v>0</v>
      </c>
      <c r="D9" s="16">
        <v>1</v>
      </c>
    </row>
    <row r="10" spans="1:33" x14ac:dyDescent="0.45">
      <c r="A10" s="12" t="s">
        <v>75</v>
      </c>
      <c r="B10" s="15">
        <v>2019</v>
      </c>
      <c r="C10" s="15">
        <v>2020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x14ac:dyDescent="0.45">
      <c r="A11" s="12"/>
      <c r="B11" s="16">
        <v>0</v>
      </c>
      <c r="C11" s="16">
        <v>0</v>
      </c>
      <c r="D11" s="16">
        <v>1</v>
      </c>
    </row>
    <row r="12" spans="1:33" x14ac:dyDescent="0.45">
      <c r="A12" s="12" t="s">
        <v>151</v>
      </c>
      <c r="B12" s="15">
        <v>2019</v>
      </c>
      <c r="C12" s="15">
        <v>2020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x14ac:dyDescent="0.45">
      <c r="A13" s="12"/>
      <c r="B13" s="16">
        <v>0</v>
      </c>
      <c r="C13" s="16">
        <v>0</v>
      </c>
      <c r="D13" s="16">
        <v>1</v>
      </c>
    </row>
    <row r="14" spans="1:33" x14ac:dyDescent="0.45">
      <c r="A14" s="12" t="s">
        <v>146</v>
      </c>
      <c r="B14" s="15">
        <v>2019</v>
      </c>
      <c r="C14" s="15">
        <v>2020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x14ac:dyDescent="0.45">
      <c r="A15" s="12"/>
      <c r="B15" s="16">
        <v>0</v>
      </c>
      <c r="C15" s="16">
        <v>0</v>
      </c>
      <c r="D15" s="16">
        <v>1</v>
      </c>
    </row>
    <row r="16" spans="1:33" x14ac:dyDescent="0.45">
      <c r="A16" s="12" t="s">
        <v>147</v>
      </c>
      <c r="B16" s="15">
        <v>2019</v>
      </c>
      <c r="C16" s="15">
        <v>2020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x14ac:dyDescent="0.45">
      <c r="A17" s="12"/>
      <c r="B17" s="16">
        <v>0</v>
      </c>
      <c r="C17" s="16">
        <v>0</v>
      </c>
      <c r="D17" s="16">
        <v>1</v>
      </c>
    </row>
    <row r="18" spans="1:33" x14ac:dyDescent="0.45">
      <c r="A18" s="12" t="s">
        <v>76</v>
      </c>
      <c r="B18" s="15">
        <v>2019</v>
      </c>
      <c r="C18" s="15">
        <v>2020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x14ac:dyDescent="0.45">
      <c r="A19" s="12"/>
      <c r="B19" s="16">
        <v>0</v>
      </c>
      <c r="C19" s="16">
        <v>0</v>
      </c>
      <c r="D19" s="16">
        <v>1</v>
      </c>
    </row>
    <row r="20" spans="1:33" x14ac:dyDescent="0.45">
      <c r="A20" s="12" t="s">
        <v>107</v>
      </c>
      <c r="B20" s="15">
        <v>2019</v>
      </c>
      <c r="C20" s="15">
        <v>2020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x14ac:dyDescent="0.45">
      <c r="A21" s="12"/>
      <c r="B21" s="16">
        <v>0</v>
      </c>
      <c r="C21" s="16">
        <v>0</v>
      </c>
      <c r="D21" s="16">
        <v>1</v>
      </c>
    </row>
    <row r="22" spans="1:33" x14ac:dyDescent="0.45">
      <c r="A22" t="s">
        <v>4</v>
      </c>
      <c r="B22" s="15">
        <v>2019</v>
      </c>
      <c r="C22" s="15">
        <v>2020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45">
      <c r="B23" s="16">
        <v>0</v>
      </c>
      <c r="C23" s="16">
        <v>0</v>
      </c>
      <c r="D23" s="16">
        <v>1</v>
      </c>
    </row>
    <row r="24" spans="1:33" x14ac:dyDescent="0.45">
      <c r="A24" t="s">
        <v>64</v>
      </c>
      <c r="B24" s="15">
        <v>2019</v>
      </c>
      <c r="C24" s="15">
        <v>2020</v>
      </c>
      <c r="D24" s="15">
        <v>2021</v>
      </c>
      <c r="E24" s="14">
        <v>2050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45">
      <c r="B25" s="16">
        <v>0</v>
      </c>
      <c r="C25" s="16">
        <v>0</v>
      </c>
      <c r="D25" s="16">
        <v>1</v>
      </c>
      <c r="E25" s="16">
        <v>1</v>
      </c>
    </row>
    <row r="26" spans="1:33" x14ac:dyDescent="0.45">
      <c r="A26" t="s">
        <v>168</v>
      </c>
      <c r="B26" s="15">
        <v>2019</v>
      </c>
      <c r="C26" s="15">
        <v>2020</v>
      </c>
      <c r="D26" s="15">
        <v>2021</v>
      </c>
      <c r="E26" s="14">
        <v>2050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x14ac:dyDescent="0.45">
      <c r="B27" s="16">
        <v>0</v>
      </c>
      <c r="C27" s="16">
        <v>0</v>
      </c>
      <c r="D27" s="16">
        <v>1</v>
      </c>
      <c r="E27" s="16">
        <v>1</v>
      </c>
    </row>
    <row r="28" spans="1:33" x14ac:dyDescent="0.45">
      <c r="A28" t="s">
        <v>6</v>
      </c>
      <c r="B28" s="15">
        <v>2019</v>
      </c>
      <c r="C28" s="15">
        <v>2020</v>
      </c>
      <c r="D28" s="15">
        <v>2021</v>
      </c>
      <c r="E28" s="14">
        <v>2050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x14ac:dyDescent="0.45">
      <c r="B29" s="16">
        <v>0</v>
      </c>
      <c r="C29" s="16">
        <v>0</v>
      </c>
      <c r="D29" s="16">
        <v>1</v>
      </c>
      <c r="E29" s="16">
        <v>1</v>
      </c>
    </row>
    <row r="30" spans="1:33" x14ac:dyDescent="0.45">
      <c r="A30" s="13" t="s">
        <v>77</v>
      </c>
      <c r="B30" s="15">
        <v>2019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45">
      <c r="A31" s="13"/>
      <c r="B31" s="16">
        <v>1</v>
      </c>
      <c r="C31" s="16">
        <v>1</v>
      </c>
    </row>
    <row r="32" spans="1:33" x14ac:dyDescent="0.45">
      <c r="A32" t="s">
        <v>5</v>
      </c>
      <c r="B32" s="15">
        <v>2019</v>
      </c>
      <c r="C32" s="15">
        <v>2020</v>
      </c>
      <c r="D32" s="15">
        <v>2021</v>
      </c>
      <c r="E32" s="14">
        <v>2050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x14ac:dyDescent="0.45">
      <c r="B33" s="16">
        <v>0</v>
      </c>
      <c r="C33" s="16">
        <v>0</v>
      </c>
      <c r="D33" s="16">
        <v>1</v>
      </c>
      <c r="E33" s="16">
        <v>1</v>
      </c>
    </row>
    <row r="34" spans="1:33" x14ac:dyDescent="0.45">
      <c r="A34" t="s">
        <v>7</v>
      </c>
      <c r="B34" s="15">
        <v>2019</v>
      </c>
      <c r="C34" s="15">
        <v>2020</v>
      </c>
      <c r="D34" s="15">
        <v>2021</v>
      </c>
      <c r="E34" s="14">
        <v>2050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x14ac:dyDescent="0.45">
      <c r="B35" s="16">
        <v>0</v>
      </c>
      <c r="C35" s="16">
        <v>0</v>
      </c>
      <c r="D35" s="16">
        <v>1</v>
      </c>
      <c r="E35" s="16">
        <v>1</v>
      </c>
    </row>
    <row r="36" spans="1:33" x14ac:dyDescent="0.45">
      <c r="A36" t="s">
        <v>32</v>
      </c>
      <c r="B36" s="15">
        <v>2019</v>
      </c>
      <c r="C36" s="15">
        <v>2020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45">
      <c r="B37" s="16">
        <v>0</v>
      </c>
      <c r="C37" s="16">
        <v>0</v>
      </c>
      <c r="D37" s="16">
        <v>1</v>
      </c>
    </row>
    <row r="38" spans="1:33" s="16" customFormat="1" x14ac:dyDescent="0.45">
      <c r="A38" t="s">
        <v>85</v>
      </c>
      <c r="B38" s="15">
        <v>2019</v>
      </c>
      <c r="C38" s="15">
        <v>2020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s="16" customFormat="1" x14ac:dyDescent="0.45">
      <c r="A39"/>
      <c r="B39" s="16">
        <v>0</v>
      </c>
      <c r="C39" s="16">
        <v>0</v>
      </c>
      <c r="D39" s="16">
        <v>1</v>
      </c>
    </row>
    <row r="40" spans="1:33" s="16" customFormat="1" x14ac:dyDescent="0.45">
      <c r="A40" t="s">
        <v>55</v>
      </c>
      <c r="B40" s="15">
        <v>2019</v>
      </c>
      <c r="C40" s="15">
        <v>2020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s="16" customFormat="1" x14ac:dyDescent="0.45">
      <c r="A41"/>
      <c r="B41" s="16">
        <v>0</v>
      </c>
      <c r="C41" s="16">
        <v>0</v>
      </c>
      <c r="D41" s="16">
        <v>1</v>
      </c>
    </row>
    <row r="42" spans="1:33" s="16" customFormat="1" x14ac:dyDescent="0.45">
      <c r="A42" t="s">
        <v>59</v>
      </c>
      <c r="B42" s="15">
        <v>2019</v>
      </c>
      <c r="C42" s="15">
        <v>2020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s="16" customFormat="1" x14ac:dyDescent="0.45">
      <c r="A43"/>
      <c r="B43" s="16">
        <v>0</v>
      </c>
      <c r="C43" s="16">
        <v>0</v>
      </c>
      <c r="D43" s="16">
        <v>1</v>
      </c>
    </row>
    <row r="44" spans="1:33" s="16" customFormat="1" x14ac:dyDescent="0.45">
      <c r="A44" t="s">
        <v>60</v>
      </c>
      <c r="B44" s="15">
        <v>2019</v>
      </c>
      <c r="C44" s="15">
        <v>2020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s="16" customFormat="1" x14ac:dyDescent="0.45">
      <c r="A45"/>
      <c r="B45" s="16">
        <v>0</v>
      </c>
      <c r="C45" s="16">
        <v>0</v>
      </c>
      <c r="D45" s="16">
        <v>1</v>
      </c>
    </row>
    <row r="46" spans="1:33" s="16" customFormat="1" x14ac:dyDescent="0.45">
      <c r="A46" s="13" t="s">
        <v>109</v>
      </c>
      <c r="B46" s="15">
        <v>2019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s="16" customFormat="1" x14ac:dyDescent="0.45">
      <c r="A47" s="13"/>
      <c r="B47" s="16">
        <v>1</v>
      </c>
      <c r="C47" s="16">
        <v>1</v>
      </c>
    </row>
    <row r="48" spans="1:33" s="16" customFormat="1" x14ac:dyDescent="0.45">
      <c r="A48" t="s">
        <v>66</v>
      </c>
      <c r="B48" s="15">
        <v>2019</v>
      </c>
      <c r="C48" s="15">
        <v>2020</v>
      </c>
      <c r="D48" s="15">
        <v>2021</v>
      </c>
      <c r="E48" s="14">
        <v>2050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3" s="16" customFormat="1" x14ac:dyDescent="0.45">
      <c r="A50" t="s">
        <v>61</v>
      </c>
      <c r="B50" s="15">
        <v>2019</v>
      </c>
      <c r="C50" s="15">
        <v>2020</v>
      </c>
      <c r="D50" s="15">
        <v>2021</v>
      </c>
      <c r="E50" s="14">
        <v>2050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3" s="16" customFormat="1" x14ac:dyDescent="0.45">
      <c r="A52" t="s">
        <v>106</v>
      </c>
      <c r="B52" s="15">
        <v>2019</v>
      </c>
      <c r="C52" s="15">
        <v>2020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s="16" customFormat="1" x14ac:dyDescent="0.45">
      <c r="A53"/>
      <c r="B53" s="16">
        <v>0</v>
      </c>
      <c r="C53" s="16">
        <v>0</v>
      </c>
      <c r="D53" s="16">
        <v>1</v>
      </c>
    </row>
    <row r="54" spans="1:33" s="16" customFormat="1" x14ac:dyDescent="0.45">
      <c r="A54" t="s">
        <v>169</v>
      </c>
      <c r="B54" s="15">
        <v>2019</v>
      </c>
      <c r="C54" s="15">
        <v>2020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s="16" customFormat="1" x14ac:dyDescent="0.45">
      <c r="A55"/>
      <c r="B55" s="16">
        <v>0</v>
      </c>
      <c r="C55" s="16">
        <v>0</v>
      </c>
      <c r="D55" s="16">
        <v>1</v>
      </c>
    </row>
    <row r="56" spans="1:33" s="16" customFormat="1" x14ac:dyDescent="0.45">
      <c r="A56" t="s">
        <v>8</v>
      </c>
      <c r="B56" s="15">
        <v>2019</v>
      </c>
      <c r="C56" s="15">
        <v>2020</v>
      </c>
      <c r="D56" s="15">
        <v>2021</v>
      </c>
      <c r="E56" s="14">
        <v>2050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3" s="16" customFormat="1" x14ac:dyDescent="0.45">
      <c r="A58" s="12" t="s">
        <v>9</v>
      </c>
      <c r="B58" s="15">
        <v>2019</v>
      </c>
      <c r="C58" s="15">
        <v>2020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s="16" customFormat="1" x14ac:dyDescent="0.45">
      <c r="A59" s="12"/>
      <c r="B59" s="16">
        <v>0</v>
      </c>
      <c r="C59" s="16">
        <v>0</v>
      </c>
      <c r="D59" s="16">
        <v>1</v>
      </c>
    </row>
    <row r="60" spans="1:33" s="16" customFormat="1" x14ac:dyDescent="0.45">
      <c r="A60" s="12" t="s">
        <v>84</v>
      </c>
      <c r="B60" s="15">
        <v>2019</v>
      </c>
      <c r="C60" s="15">
        <v>2020</v>
      </c>
      <c r="D60" s="15">
        <v>2021</v>
      </c>
      <c r="E60" s="14">
        <v>2050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3" s="16" customFormat="1" x14ac:dyDescent="0.45">
      <c r="A62" s="12" t="s">
        <v>10</v>
      </c>
      <c r="B62" s="15">
        <v>2019</v>
      </c>
      <c r="C62" s="15">
        <v>2020</v>
      </c>
      <c r="D62" s="15">
        <v>2021</v>
      </c>
      <c r="E62" s="14">
        <v>2050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3" s="16" customFormat="1" x14ac:dyDescent="0.45">
      <c r="A64" s="12" t="s">
        <v>155</v>
      </c>
      <c r="B64" s="15">
        <v>2019</v>
      </c>
      <c r="C64" s="15">
        <v>2020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s="16" customFormat="1" x14ac:dyDescent="0.45">
      <c r="A65" s="12"/>
      <c r="B65" s="16">
        <v>0</v>
      </c>
      <c r="C65" s="16">
        <v>0</v>
      </c>
      <c r="D65" s="16">
        <v>1</v>
      </c>
    </row>
    <row r="66" spans="1:33" s="16" customFormat="1" x14ac:dyDescent="0.45">
      <c r="A66" s="12" t="s">
        <v>11</v>
      </c>
      <c r="B66" s="15">
        <v>2019</v>
      </c>
      <c r="C66" s="15">
        <v>2020</v>
      </c>
      <c r="D66" s="15">
        <v>2050</v>
      </c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s="16" customFormat="1" x14ac:dyDescent="0.45">
      <c r="A67"/>
      <c r="B67" s="16">
        <v>0</v>
      </c>
      <c r="C67" s="16">
        <v>0</v>
      </c>
      <c r="D67" s="16">
        <v>1</v>
      </c>
    </row>
    <row r="68" spans="1:33" s="16" customFormat="1" x14ac:dyDescent="0.45">
      <c r="A68" t="s">
        <v>57</v>
      </c>
      <c r="B68" s="15">
        <v>2019</v>
      </c>
      <c r="C68" s="15">
        <v>2020</v>
      </c>
      <c r="D68" s="15">
        <v>2021</v>
      </c>
      <c r="E68" s="14">
        <v>2050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3" s="16" customFormat="1" x14ac:dyDescent="0.45">
      <c r="A70" t="s">
        <v>58</v>
      </c>
      <c r="B70" s="15">
        <v>2019</v>
      </c>
      <c r="C70" s="15">
        <v>2020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s="16" customFormat="1" x14ac:dyDescent="0.45">
      <c r="A71" s="12"/>
      <c r="B71" s="16">
        <v>0</v>
      </c>
      <c r="C71" s="16">
        <v>0</v>
      </c>
      <c r="D71" s="16">
        <v>1</v>
      </c>
    </row>
    <row r="72" spans="1:33" s="16" customFormat="1" x14ac:dyDescent="0.45">
      <c r="A72" s="12" t="s">
        <v>13</v>
      </c>
      <c r="B72" s="15">
        <v>2019</v>
      </c>
      <c r="C72" s="15">
        <v>2020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s="16" customFormat="1" x14ac:dyDescent="0.45">
      <c r="A73" s="12"/>
      <c r="B73" s="16">
        <v>0</v>
      </c>
      <c r="C73" s="16">
        <v>0</v>
      </c>
      <c r="D73" s="16">
        <v>1</v>
      </c>
    </row>
    <row r="74" spans="1:33" s="16" customFormat="1" x14ac:dyDescent="0.45">
      <c r="A74" s="12" t="s">
        <v>12</v>
      </c>
      <c r="B74" s="15">
        <v>2019</v>
      </c>
      <c r="C74" s="15">
        <v>2020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s="16" customFormat="1" x14ac:dyDescent="0.45">
      <c r="A75" s="12"/>
      <c r="B75" s="16">
        <v>0</v>
      </c>
      <c r="C75" s="16">
        <v>0</v>
      </c>
      <c r="D75" s="16">
        <v>1</v>
      </c>
    </row>
    <row r="76" spans="1:33" s="16" customFormat="1" x14ac:dyDescent="0.45">
      <c r="A76" s="12" t="s">
        <v>167</v>
      </c>
      <c r="B76" s="15">
        <v>2019</v>
      </c>
      <c r="C76" s="15">
        <v>2020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s="16" customFormat="1" x14ac:dyDescent="0.45">
      <c r="A77" s="12"/>
      <c r="B77" s="16">
        <v>0</v>
      </c>
      <c r="C77" s="16">
        <v>0</v>
      </c>
      <c r="D77" s="16">
        <v>1</v>
      </c>
    </row>
    <row r="78" spans="1:33" s="16" customFormat="1" x14ac:dyDescent="0.45">
      <c r="A78" s="12" t="s">
        <v>166</v>
      </c>
      <c r="B78" s="15">
        <v>2019</v>
      </c>
      <c r="C78" s="15">
        <v>2020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s="16" customFormat="1" x14ac:dyDescent="0.45">
      <c r="A79" s="12"/>
      <c r="B79" s="16">
        <v>0</v>
      </c>
      <c r="C79" s="16">
        <v>0</v>
      </c>
      <c r="D79" s="16">
        <v>1</v>
      </c>
    </row>
    <row r="80" spans="1:33" s="16" customFormat="1" x14ac:dyDescent="0.45">
      <c r="A80" s="12" t="s">
        <v>165</v>
      </c>
      <c r="B80" s="15">
        <v>2019</v>
      </c>
      <c r="C80" s="15">
        <v>2020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s="16" customFormat="1" x14ac:dyDescent="0.45">
      <c r="A81" s="12"/>
      <c r="B81" s="16">
        <v>0</v>
      </c>
      <c r="C81" s="16">
        <v>0</v>
      </c>
      <c r="D81" s="16">
        <v>1</v>
      </c>
    </row>
    <row r="82" spans="1:33" s="16" customFormat="1" x14ac:dyDescent="0.45">
      <c r="A82" s="12" t="s">
        <v>164</v>
      </c>
      <c r="B82" s="15">
        <v>2019</v>
      </c>
      <c r="C82" s="15">
        <v>2020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s="16" customFormat="1" x14ac:dyDescent="0.45">
      <c r="A83" s="12"/>
      <c r="B83" s="16">
        <v>0</v>
      </c>
      <c r="C83" s="16">
        <v>0</v>
      </c>
      <c r="D83" s="16">
        <v>1</v>
      </c>
    </row>
    <row r="84" spans="1:33" s="16" customFormat="1" x14ac:dyDescent="0.45">
      <c r="A84" t="s">
        <v>163</v>
      </c>
      <c r="B84" s="15">
        <v>2019</v>
      </c>
      <c r="C84" s="15">
        <v>2020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s="16" customFormat="1" x14ac:dyDescent="0.45">
      <c r="A85"/>
      <c r="B85" s="16">
        <v>0</v>
      </c>
      <c r="C85" s="16">
        <v>0</v>
      </c>
      <c r="D85" s="16">
        <v>1</v>
      </c>
    </row>
    <row r="86" spans="1:33" s="16" customFormat="1" x14ac:dyDescent="0.45">
      <c r="A86" t="s">
        <v>47</v>
      </c>
      <c r="B86" s="15">
        <v>2019</v>
      </c>
      <c r="C86" s="15">
        <v>2020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s="16" customFormat="1" x14ac:dyDescent="0.45">
      <c r="A87"/>
      <c r="B87" s="16">
        <v>0</v>
      </c>
      <c r="C87" s="16">
        <v>0</v>
      </c>
      <c r="D87" s="16">
        <v>1</v>
      </c>
    </row>
    <row r="88" spans="1:33" s="16" customFormat="1" x14ac:dyDescent="0.45">
      <c r="A88" t="s">
        <v>162</v>
      </c>
      <c r="B88" s="15">
        <v>2019</v>
      </c>
      <c r="C88" s="15">
        <v>2020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s="16" customFormat="1" x14ac:dyDescent="0.45">
      <c r="A89"/>
      <c r="B89" s="16">
        <v>0</v>
      </c>
      <c r="C89" s="16">
        <v>0</v>
      </c>
      <c r="D89" s="16">
        <v>1</v>
      </c>
    </row>
    <row r="90" spans="1:33" s="16" customFormat="1" x14ac:dyDescent="0.45">
      <c r="A90" t="s">
        <v>14</v>
      </c>
      <c r="B90" s="15">
        <v>2019</v>
      </c>
      <c r="C90" s="15">
        <v>2020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s="16" customFormat="1" x14ac:dyDescent="0.45">
      <c r="A91"/>
      <c r="B91" s="16">
        <v>0</v>
      </c>
      <c r="C91" s="16">
        <v>0</v>
      </c>
      <c r="D91" s="16">
        <v>1</v>
      </c>
    </row>
    <row r="92" spans="1:33" s="16" customFormat="1" x14ac:dyDescent="0.45">
      <c r="A92" t="s">
        <v>15</v>
      </c>
      <c r="B92" s="15">
        <v>2019</v>
      </c>
      <c r="C92" s="15">
        <v>2020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s="16" customFormat="1" x14ac:dyDescent="0.45">
      <c r="A93"/>
      <c r="B93" s="16">
        <v>0</v>
      </c>
      <c r="C93" s="16">
        <v>0</v>
      </c>
      <c r="D93" s="16">
        <v>1</v>
      </c>
    </row>
    <row r="94" spans="1:33" s="16" customFormat="1" x14ac:dyDescent="0.45">
      <c r="A94" t="s">
        <v>16</v>
      </c>
      <c r="B94" s="15">
        <v>2019</v>
      </c>
      <c r="C94" s="15">
        <v>2020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s="16" customFormat="1" x14ac:dyDescent="0.45">
      <c r="A95"/>
      <c r="B95" s="16">
        <v>0</v>
      </c>
      <c r="C95" s="16">
        <v>0</v>
      </c>
      <c r="D95" s="16">
        <v>1</v>
      </c>
    </row>
    <row r="96" spans="1:33" s="16" customFormat="1" x14ac:dyDescent="0.45">
      <c r="A96" s="12" t="s">
        <v>17</v>
      </c>
      <c r="B96" s="15">
        <v>2019</v>
      </c>
      <c r="C96" s="15">
        <v>2020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s="16" customFormat="1" x14ac:dyDescent="0.45">
      <c r="A97" s="12"/>
      <c r="B97" s="16">
        <v>0</v>
      </c>
      <c r="C97" s="16">
        <v>0</v>
      </c>
      <c r="D97" s="16">
        <v>1</v>
      </c>
    </row>
    <row r="98" spans="1:33" s="16" customFormat="1" x14ac:dyDescent="0.45">
      <c r="A98" s="12" t="s">
        <v>108</v>
      </c>
      <c r="B98" s="15">
        <v>2019</v>
      </c>
      <c r="C98" s="15">
        <v>2020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s="16" customFormat="1" x14ac:dyDescent="0.45">
      <c r="A99" s="12"/>
      <c r="B99" s="16">
        <v>0</v>
      </c>
      <c r="C99" s="16">
        <v>0</v>
      </c>
      <c r="D99" s="16">
        <v>1</v>
      </c>
    </row>
    <row r="100" spans="1:33" s="16" customFormat="1" x14ac:dyDescent="0.45">
      <c r="A100" s="12" t="s">
        <v>142</v>
      </c>
      <c r="B100" s="15">
        <v>2019</v>
      </c>
      <c r="C100" s="15">
        <v>2020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s="16" customFormat="1" x14ac:dyDescent="0.45">
      <c r="A101" s="12"/>
      <c r="B101" s="16">
        <v>0</v>
      </c>
      <c r="C101" s="16">
        <v>0</v>
      </c>
      <c r="D101" s="16">
        <v>1</v>
      </c>
    </row>
    <row r="102" spans="1:33" s="16" customFormat="1" x14ac:dyDescent="0.45">
      <c r="A102" s="12" t="s">
        <v>143</v>
      </c>
      <c r="B102" s="15">
        <v>2019</v>
      </c>
      <c r="C102" s="15">
        <v>2020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s="16" customFormat="1" x14ac:dyDescent="0.45">
      <c r="A103" s="12"/>
      <c r="B103" s="16">
        <v>0</v>
      </c>
      <c r="C103" s="16">
        <v>0</v>
      </c>
      <c r="D103" s="16">
        <v>1</v>
      </c>
    </row>
    <row r="104" spans="1:33" s="16" customFormat="1" x14ac:dyDescent="0.45">
      <c r="A104" s="12" t="s">
        <v>150</v>
      </c>
      <c r="B104" s="15">
        <v>2019</v>
      </c>
      <c r="C104" s="15">
        <v>2020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s="16" customFormat="1" x14ac:dyDescent="0.45">
      <c r="A105" s="12"/>
      <c r="B105" s="16">
        <v>0</v>
      </c>
      <c r="C105" s="16">
        <v>0</v>
      </c>
      <c r="D105" s="16">
        <v>1</v>
      </c>
    </row>
    <row r="106" spans="1:33" s="16" customFormat="1" x14ac:dyDescent="0.45">
      <c r="A106" s="12" t="s">
        <v>18</v>
      </c>
      <c r="B106" s="15">
        <v>2019</v>
      </c>
      <c r="C106" s="15">
        <v>2020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s="16" customFormat="1" x14ac:dyDescent="0.45">
      <c r="A107"/>
      <c r="B107" s="16">
        <v>0</v>
      </c>
      <c r="C107" s="16">
        <v>0</v>
      </c>
      <c r="D107" s="16">
        <v>1</v>
      </c>
    </row>
    <row r="108" spans="1:33" s="16" customFormat="1" x14ac:dyDescent="0.45">
      <c r="A108" s="12" t="s">
        <v>19</v>
      </c>
      <c r="B108" s="15">
        <v>2019</v>
      </c>
      <c r="C108" s="15">
        <v>2020</v>
      </c>
      <c r="D108" s="15">
        <v>2050</v>
      </c>
      <c r="E108" s="14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s="16" customFormat="1" x14ac:dyDescent="0.45">
      <c r="A109" s="12"/>
      <c r="B109" s="16">
        <v>0</v>
      </c>
      <c r="C109" s="16">
        <v>0</v>
      </c>
      <c r="D109" s="16">
        <v>1</v>
      </c>
    </row>
    <row r="110" spans="1:33" s="16" customFormat="1" x14ac:dyDescent="0.45">
      <c r="A110" s="12" t="s">
        <v>20</v>
      </c>
      <c r="B110" s="15">
        <v>2019</v>
      </c>
      <c r="C110" s="15">
        <v>2020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s="16" customFormat="1" x14ac:dyDescent="0.45">
      <c r="A111" s="12"/>
      <c r="B111" s="16">
        <v>0</v>
      </c>
      <c r="C111" s="16">
        <v>0</v>
      </c>
      <c r="D111" s="16">
        <v>1</v>
      </c>
    </row>
    <row r="112" spans="1:33" x14ac:dyDescent="0.45">
      <c r="A112" s="12" t="s">
        <v>21</v>
      </c>
      <c r="B112" s="15">
        <v>2019</v>
      </c>
      <c r="C112" s="15">
        <v>2020</v>
      </c>
      <c r="D112" s="15">
        <v>2050</v>
      </c>
      <c r="E112" s="14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x14ac:dyDescent="0.45">
      <c r="A113" s="12"/>
      <c r="B113" s="16">
        <v>0</v>
      </c>
      <c r="C113" s="16">
        <v>0</v>
      </c>
      <c r="D113" s="16">
        <v>1</v>
      </c>
    </row>
    <row r="114" spans="1:33" x14ac:dyDescent="0.45">
      <c r="A114" s="12" t="s">
        <v>152</v>
      </c>
      <c r="B114" s="15">
        <v>2019</v>
      </c>
      <c r="C114" s="15">
        <v>2050</v>
      </c>
      <c r="D114" s="15"/>
      <c r="E114" s="14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x14ac:dyDescent="0.45">
      <c r="B115" s="20">
        <v>1</v>
      </c>
      <c r="C115" s="16">
        <v>1</v>
      </c>
    </row>
    <row r="116" spans="1:33" x14ac:dyDescent="0.45">
      <c r="A116" t="s">
        <v>144</v>
      </c>
      <c r="B116" s="15">
        <v>2019</v>
      </c>
      <c r="C116" s="15">
        <v>2050</v>
      </c>
      <c r="D116" s="15"/>
      <c r="E116" s="14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x14ac:dyDescent="0.45">
      <c r="B117" s="20">
        <v>1</v>
      </c>
      <c r="C117" s="16">
        <v>1</v>
      </c>
    </row>
    <row r="118" spans="1:33" x14ac:dyDescent="0.45">
      <c r="A118" t="s">
        <v>145</v>
      </c>
      <c r="B118" s="15">
        <v>2019</v>
      </c>
      <c r="C118" s="15">
        <v>2050</v>
      </c>
      <c r="D118" s="15"/>
      <c r="E118" s="14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x14ac:dyDescent="0.45">
      <c r="B119" s="20">
        <v>1</v>
      </c>
      <c r="C119" s="16">
        <v>1</v>
      </c>
    </row>
    <row r="120" spans="1:33" x14ac:dyDescent="0.45">
      <c r="A120" t="s">
        <v>154</v>
      </c>
      <c r="B120" s="15">
        <v>2019</v>
      </c>
      <c r="C120" s="15">
        <v>2020</v>
      </c>
      <c r="D120" s="15">
        <v>2050</v>
      </c>
      <c r="E120" s="14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x14ac:dyDescent="0.45">
      <c r="B121" s="16">
        <v>0</v>
      </c>
      <c r="C121" s="16">
        <v>0</v>
      </c>
      <c r="D121" s="16">
        <v>1</v>
      </c>
    </row>
    <row r="122" spans="1:33" x14ac:dyDescent="0.45">
      <c r="A122" t="s">
        <v>65</v>
      </c>
      <c r="B122" s="15">
        <v>2019</v>
      </c>
      <c r="C122" s="15">
        <v>2020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x14ac:dyDescent="0.45">
      <c r="B123" s="16">
        <v>0</v>
      </c>
      <c r="C123" s="16">
        <v>0</v>
      </c>
      <c r="D123" s="16">
        <v>1</v>
      </c>
    </row>
    <row r="124" spans="1:33" x14ac:dyDescent="0.45">
      <c r="A124" t="s">
        <v>153</v>
      </c>
      <c r="B124" s="15">
        <v>2019</v>
      </c>
      <c r="C124" s="15">
        <v>2020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x14ac:dyDescent="0.45">
      <c r="B125" s="16">
        <v>0</v>
      </c>
      <c r="C125" s="16">
        <v>0</v>
      </c>
      <c r="D125" s="16">
        <v>1</v>
      </c>
    </row>
    <row r="126" spans="1:33" x14ac:dyDescent="0.45">
      <c r="A126" t="s">
        <v>148</v>
      </c>
      <c r="B126" s="15">
        <v>2019</v>
      </c>
      <c r="C126" s="15">
        <v>2020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x14ac:dyDescent="0.45">
      <c r="B127" s="16">
        <v>0</v>
      </c>
      <c r="C127" s="16">
        <v>0</v>
      </c>
      <c r="D127" s="16">
        <v>1</v>
      </c>
    </row>
    <row r="128" spans="1:33" x14ac:dyDescent="0.45">
      <c r="A128" t="s">
        <v>54</v>
      </c>
      <c r="B128" s="15">
        <v>2019</v>
      </c>
      <c r="C128" s="15">
        <v>2020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x14ac:dyDescent="0.45">
      <c r="B129" s="16">
        <v>0</v>
      </c>
      <c r="C129" s="16">
        <v>0</v>
      </c>
      <c r="D129" s="16">
        <v>1</v>
      </c>
    </row>
    <row r="130" spans="1:33" x14ac:dyDescent="0.45">
      <c r="A130" t="s">
        <v>49</v>
      </c>
      <c r="B130" s="15">
        <v>2019</v>
      </c>
      <c r="C130" s="15">
        <v>2020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x14ac:dyDescent="0.45">
      <c r="B131" s="16">
        <v>0</v>
      </c>
      <c r="C131" s="16">
        <v>0</v>
      </c>
      <c r="D131" s="16">
        <v>1</v>
      </c>
    </row>
    <row r="132" spans="1:33" x14ac:dyDescent="0.45">
      <c r="A132" t="s">
        <v>48</v>
      </c>
      <c r="B132" s="15">
        <v>2019</v>
      </c>
      <c r="C132" s="15">
        <v>2020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x14ac:dyDescent="0.45">
      <c r="B133" s="16">
        <v>0</v>
      </c>
      <c r="C133" s="16">
        <v>0</v>
      </c>
      <c r="D133" s="16">
        <v>1</v>
      </c>
    </row>
    <row r="134" spans="1:33" x14ac:dyDescent="0.45">
      <c r="A134" t="s">
        <v>56</v>
      </c>
      <c r="B134" s="15">
        <v>2019</v>
      </c>
      <c r="C134" s="15">
        <v>2020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x14ac:dyDescent="0.45">
      <c r="B135" s="16">
        <v>0</v>
      </c>
      <c r="C135" s="16">
        <v>0</v>
      </c>
      <c r="D135" s="16">
        <v>1</v>
      </c>
    </row>
    <row r="136" spans="1:33" x14ac:dyDescent="0.45">
      <c r="A136" t="s">
        <v>72</v>
      </c>
      <c r="B136" s="15">
        <v>2019</v>
      </c>
      <c r="C136" s="15">
        <v>2020</v>
      </c>
      <c r="D136" s="15">
        <v>2021</v>
      </c>
      <c r="E136" s="14">
        <v>2050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3" x14ac:dyDescent="0.45">
      <c r="A138" t="s">
        <v>73</v>
      </c>
      <c r="B138" s="15">
        <v>2019</v>
      </c>
      <c r="C138" s="15">
        <v>2020</v>
      </c>
      <c r="D138" s="15">
        <v>2021</v>
      </c>
      <c r="E138" s="14">
        <v>2050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3" x14ac:dyDescent="0.45">
      <c r="A140" t="s">
        <v>22</v>
      </c>
      <c r="B140" s="15">
        <v>2019</v>
      </c>
      <c r="C140" s="15">
        <v>2020</v>
      </c>
      <c r="D140" s="15">
        <v>2021</v>
      </c>
      <c r="E140" s="15">
        <v>2022</v>
      </c>
      <c r="F140" s="15">
        <v>2023</v>
      </c>
      <c r="G140" s="15">
        <v>2024</v>
      </c>
      <c r="H140" s="15">
        <v>2025</v>
      </c>
      <c r="I140" s="15">
        <v>2026</v>
      </c>
      <c r="J140" s="15">
        <v>2027</v>
      </c>
      <c r="K140" s="15">
        <v>2028</v>
      </c>
      <c r="L140" s="15">
        <v>2029</v>
      </c>
      <c r="M140" s="15">
        <v>2030</v>
      </c>
      <c r="N140" s="15">
        <v>2031</v>
      </c>
      <c r="O140" s="15">
        <v>2032</v>
      </c>
      <c r="P140" s="15">
        <v>2033</v>
      </c>
      <c r="Q140" s="15">
        <v>2034</v>
      </c>
      <c r="R140" s="15">
        <v>2035</v>
      </c>
      <c r="S140" s="15">
        <v>2036</v>
      </c>
      <c r="T140" s="15">
        <v>2037</v>
      </c>
      <c r="U140" s="15">
        <v>2038</v>
      </c>
      <c r="V140" s="15">
        <v>2039</v>
      </c>
      <c r="W140" s="15">
        <v>2040</v>
      </c>
      <c r="X140" s="15">
        <v>2041</v>
      </c>
      <c r="Y140" s="15">
        <v>2042</v>
      </c>
      <c r="Z140" s="15">
        <v>2043</v>
      </c>
      <c r="AA140" s="15">
        <v>2044</v>
      </c>
      <c r="AB140" s="15">
        <v>2045</v>
      </c>
      <c r="AC140" s="15">
        <v>2046</v>
      </c>
      <c r="AD140" s="15">
        <v>2047</v>
      </c>
      <c r="AE140" s="15">
        <v>2048</v>
      </c>
      <c r="AF140" s="15">
        <v>2049</v>
      </c>
      <c r="AG140" s="15">
        <v>2050</v>
      </c>
    </row>
    <row r="141" spans="1:33" x14ac:dyDescent="0.45">
      <c r="B141" s="16">
        <v>0</v>
      </c>
      <c r="C141" s="16">
        <v>0</v>
      </c>
      <c r="D141" s="16">
        <f>About!$B$72/(1+EXP(About!$B$73*(D140-$D140+About!$B$74)))</f>
        <v>2.2648140279517712E-2</v>
      </c>
      <c r="E141" s="16">
        <f>About!$B$72/(1+EXP(About!$B$73*(E140-$D140+About!$B$74)))</f>
        <v>2.9464471373885869E-2</v>
      </c>
      <c r="F141" s="16">
        <f>About!$B$72/(1+EXP(About!$B$73*(F140-$D140+About!$B$74)))</f>
        <v>3.8253208866234997E-2</v>
      </c>
      <c r="G141" s="16">
        <f>About!$B$72/(1+EXP(About!$B$73*(G140-$D140+About!$B$74)))</f>
        <v>4.9531718843781984E-2</v>
      </c>
      <c r="H141" s="16">
        <f>About!$B$72/(1+EXP(About!$B$73*(H140-$D140+About!$B$74)))</f>
        <v>6.3917956397851416E-2</v>
      </c>
      <c r="I141" s="16">
        <f>About!$B$72/(1+EXP(About!$B$73*(I140-$D140+About!$B$74)))</f>
        <v>8.2127169223697311E-2</v>
      </c>
      <c r="J141" s="16">
        <f>About!$B$72/(1+EXP(About!$B$73*(J140-$D140+About!$B$74)))</f>
        <v>0.10495145823012331</v>
      </c>
      <c r="K141" s="16">
        <f>About!$B$72/(1+EXP(About!$B$73*(K140-$D140+About!$B$74)))</f>
        <v>0.13321313648010116</v>
      </c>
      <c r="L141" s="16">
        <f>About!$B$72/(1+EXP(About!$B$73*(L140-$D140+About!$B$74)))</f>
        <v>0.1676829432434738</v>
      </c>
      <c r="M141" s="16">
        <f>About!$B$72/(1+EXP(About!$B$73*(M140-$D140+About!$B$74)))</f>
        <v>0.20895842737796153</v>
      </c>
      <c r="N141" s="16">
        <f>About!$B$72/(1+EXP(About!$B$73*(N140-$D140+About!$B$74)))</f>
        <v>0.25730860691227286</v>
      </c>
      <c r="O141" s="16">
        <f>About!$B$72/(1+EXP(About!$B$73*(O140-$D140+About!$B$74)))</f>
        <v>0.31250885313368498</v>
      </c>
      <c r="P141" s="16">
        <f>About!$B$72/(1+EXP(About!$B$73*(P140-$D140+About!$B$74)))</f>
        <v>0.37371039599785677</v>
      </c>
      <c r="Q141" s="16">
        <f>About!$B$72/(1+EXP(About!$B$73*(Q140-$D140+About!$B$74)))</f>
        <v>0.43940070146006388</v>
      </c>
      <c r="R141" s="16">
        <f>About!$B$72/(1+EXP(About!$B$73*(R140-$D140+About!$B$74)))</f>
        <v>0.50749999999999995</v>
      </c>
      <c r="S141" s="16">
        <f>About!$B$72/(1+EXP(About!$B$73*(S140-$D140+About!$B$74)))</f>
        <v>0.57559929853993608</v>
      </c>
      <c r="T141" s="16">
        <f>About!$B$72/(1+EXP(About!$B$73*(T140-$D140+About!$B$74)))</f>
        <v>0.64128960400214308</v>
      </c>
      <c r="U141" s="16">
        <f>About!$B$72/(1+EXP(About!$B$73*(U140-$D140+About!$B$74)))</f>
        <v>0.70249114686631497</v>
      </c>
      <c r="V141" s="16">
        <f>About!$B$72/(1+EXP(About!$B$73*(V140-$D140+About!$B$74)))</f>
        <v>0.75769139308772704</v>
      </c>
      <c r="W141" s="16">
        <f>About!$B$72/(1+EXP(About!$B$73*(W140-$D140+About!$B$74)))</f>
        <v>0.80604157262203846</v>
      </c>
      <c r="X141" s="16">
        <f>About!$B$72/(1+EXP(About!$B$73*(X140-$D140+About!$B$74)))</f>
        <v>0.84731705675652613</v>
      </c>
      <c r="Y141" s="16">
        <f>About!$B$72/(1+EXP(About!$B$73*(Y140-$D140+About!$B$74)))</f>
        <v>0.88178686351989888</v>
      </c>
      <c r="Z141" s="16">
        <f>About!$B$72/(1+EXP(About!$B$73*(Z140-$D140+About!$B$74)))</f>
        <v>0.91004854176987648</v>
      </c>
      <c r="AA141" s="16">
        <f>About!$B$72/(1+EXP(About!$B$73*(AA140-$D140+About!$B$74)))</f>
        <v>0.93287283077630256</v>
      </c>
      <c r="AB141" s="16">
        <f>About!$B$72/(1+EXP(About!$B$73*(AB140-$D140+About!$B$74)))</f>
        <v>0.95108204360214854</v>
      </c>
      <c r="AC141" s="16">
        <f>About!$B$72/(1+EXP(About!$B$73*(AC140-$D140+About!$B$74)))</f>
        <v>0.96546828115621786</v>
      </c>
      <c r="AD141" s="16">
        <f>About!$B$72/(1+EXP(About!$B$73*(AD140-$D140+About!$B$74)))</f>
        <v>0.97674679113376495</v>
      </c>
      <c r="AE141" s="16">
        <f>About!$B$72/(1+EXP(About!$B$73*(AE140-$D140+About!$B$74)))</f>
        <v>0.98553552862611404</v>
      </c>
      <c r="AF141" s="16">
        <f>About!$B$72/(1+EXP(About!$B$73*(AF140-$D140+About!$B$74)))</f>
        <v>0.99235185972048212</v>
      </c>
      <c r="AG141" s="16">
        <f>About!$B$72/(1+EXP(About!$B$73*(AG140-$D140+About!$B$74)))</f>
        <v>0.99761910618453631</v>
      </c>
    </row>
    <row r="142" spans="1:33" x14ac:dyDescent="0.45">
      <c r="A142" t="s">
        <v>23</v>
      </c>
      <c r="B142" s="15">
        <v>2019</v>
      </c>
      <c r="C142" s="15">
        <v>2020</v>
      </c>
      <c r="D142" s="15">
        <v>2021</v>
      </c>
      <c r="E142" s="15">
        <v>2022</v>
      </c>
      <c r="F142" s="15">
        <v>2023</v>
      </c>
      <c r="G142" s="15">
        <v>2024</v>
      </c>
      <c r="H142" s="15">
        <v>2025</v>
      </c>
      <c r="I142" s="15">
        <v>2026</v>
      </c>
      <c r="J142" s="15">
        <v>2027</v>
      </c>
      <c r="K142" s="15">
        <v>2028</v>
      </c>
      <c r="L142" s="15">
        <v>2029</v>
      </c>
      <c r="M142" s="15">
        <v>2030</v>
      </c>
      <c r="N142" s="15">
        <v>2031</v>
      </c>
      <c r="O142" s="15">
        <v>2032</v>
      </c>
      <c r="P142" s="15">
        <v>2033</v>
      </c>
      <c r="Q142" s="15">
        <v>2034</v>
      </c>
      <c r="R142" s="15">
        <v>2035</v>
      </c>
      <c r="S142" s="15">
        <v>2036</v>
      </c>
      <c r="T142" s="15">
        <v>2037</v>
      </c>
      <c r="U142" s="15">
        <v>2038</v>
      </c>
      <c r="V142" s="15">
        <v>2039</v>
      </c>
      <c r="W142" s="15">
        <v>2040</v>
      </c>
      <c r="X142" s="15">
        <v>2041</v>
      </c>
      <c r="Y142" s="15">
        <v>2042</v>
      </c>
      <c r="Z142" s="15">
        <v>2043</v>
      </c>
      <c r="AA142" s="15">
        <v>2044</v>
      </c>
      <c r="AB142" s="15">
        <v>2045</v>
      </c>
      <c r="AC142" s="15">
        <v>2046</v>
      </c>
      <c r="AD142" s="15">
        <v>2047</v>
      </c>
      <c r="AE142" s="15">
        <v>2048</v>
      </c>
      <c r="AF142" s="15">
        <v>2049</v>
      </c>
      <c r="AG142" s="15">
        <v>2050</v>
      </c>
    </row>
    <row r="143" spans="1:33" x14ac:dyDescent="0.45">
      <c r="B143" s="16">
        <v>0</v>
      </c>
      <c r="C143" s="16">
        <v>0</v>
      </c>
      <c r="D143" s="16">
        <f>About!$B$72/(1+EXP(About!$B$73*(D142-$D142+About!$B$74)))</f>
        <v>2.2648140279517712E-2</v>
      </c>
      <c r="E143" s="16">
        <f>About!$B$72/(1+EXP(About!$B$73*(E142-$D142+About!$B$74)))</f>
        <v>2.9464471373885869E-2</v>
      </c>
      <c r="F143" s="16">
        <f>About!$B$72/(1+EXP(About!$B$73*(F142-$D142+About!$B$74)))</f>
        <v>3.8253208866234997E-2</v>
      </c>
      <c r="G143" s="16">
        <f>About!$B$72/(1+EXP(About!$B$73*(G142-$D142+About!$B$74)))</f>
        <v>4.9531718843781984E-2</v>
      </c>
      <c r="H143" s="16">
        <f>About!$B$72/(1+EXP(About!$B$73*(H142-$D142+About!$B$74)))</f>
        <v>6.3917956397851416E-2</v>
      </c>
      <c r="I143" s="16">
        <f>About!$B$72/(1+EXP(About!$B$73*(I142-$D142+About!$B$74)))</f>
        <v>8.2127169223697311E-2</v>
      </c>
      <c r="J143" s="16">
        <f>About!$B$72/(1+EXP(About!$B$73*(J142-$D142+About!$B$74)))</f>
        <v>0.10495145823012331</v>
      </c>
      <c r="K143" s="16">
        <f>About!$B$72/(1+EXP(About!$B$73*(K142-$D142+About!$B$74)))</f>
        <v>0.13321313648010116</v>
      </c>
      <c r="L143" s="16">
        <f>About!$B$72/(1+EXP(About!$B$73*(L142-$D142+About!$B$74)))</f>
        <v>0.1676829432434738</v>
      </c>
      <c r="M143" s="16">
        <f>About!$B$72/(1+EXP(About!$B$73*(M142-$D142+About!$B$74)))</f>
        <v>0.20895842737796153</v>
      </c>
      <c r="N143" s="16">
        <f>About!$B$72/(1+EXP(About!$B$73*(N142-$D142+About!$B$74)))</f>
        <v>0.25730860691227286</v>
      </c>
      <c r="O143" s="16">
        <f>About!$B$72/(1+EXP(About!$B$73*(O142-$D142+About!$B$74)))</f>
        <v>0.31250885313368498</v>
      </c>
      <c r="P143" s="16">
        <f>About!$B$72/(1+EXP(About!$B$73*(P142-$D142+About!$B$74)))</f>
        <v>0.37371039599785677</v>
      </c>
      <c r="Q143" s="16">
        <f>About!$B$72/(1+EXP(About!$B$73*(Q142-$D142+About!$B$74)))</f>
        <v>0.43940070146006388</v>
      </c>
      <c r="R143" s="16">
        <f>About!$B$72/(1+EXP(About!$B$73*(R142-$D142+About!$B$74)))</f>
        <v>0.50749999999999995</v>
      </c>
      <c r="S143" s="16">
        <f>About!$B$72/(1+EXP(About!$B$73*(S142-$D142+About!$B$74)))</f>
        <v>0.57559929853993608</v>
      </c>
      <c r="T143" s="16">
        <f>About!$B$72/(1+EXP(About!$B$73*(T142-$D142+About!$B$74)))</f>
        <v>0.64128960400214308</v>
      </c>
      <c r="U143" s="16">
        <f>About!$B$72/(1+EXP(About!$B$73*(U142-$D142+About!$B$74)))</f>
        <v>0.70249114686631497</v>
      </c>
      <c r="V143" s="16">
        <f>About!$B$72/(1+EXP(About!$B$73*(V142-$D142+About!$B$74)))</f>
        <v>0.75769139308772704</v>
      </c>
      <c r="W143" s="16">
        <f>About!$B$72/(1+EXP(About!$B$73*(W142-$D142+About!$B$74)))</f>
        <v>0.80604157262203846</v>
      </c>
      <c r="X143" s="16">
        <f>About!$B$72/(1+EXP(About!$B$73*(X142-$D142+About!$B$74)))</f>
        <v>0.84731705675652613</v>
      </c>
      <c r="Y143" s="16">
        <f>About!$B$72/(1+EXP(About!$B$73*(Y142-$D142+About!$B$74)))</f>
        <v>0.88178686351989888</v>
      </c>
      <c r="Z143" s="16">
        <f>About!$B$72/(1+EXP(About!$B$73*(Z142-$D142+About!$B$74)))</f>
        <v>0.91004854176987648</v>
      </c>
      <c r="AA143" s="16">
        <f>About!$B$72/(1+EXP(About!$B$73*(AA142-$D142+About!$B$74)))</f>
        <v>0.93287283077630256</v>
      </c>
      <c r="AB143" s="16">
        <f>About!$B$72/(1+EXP(About!$B$73*(AB142-$D142+About!$B$74)))</f>
        <v>0.95108204360214854</v>
      </c>
      <c r="AC143" s="16">
        <f>About!$B$72/(1+EXP(About!$B$73*(AC142-$D142+About!$B$74)))</f>
        <v>0.96546828115621786</v>
      </c>
      <c r="AD143" s="16">
        <f>About!$B$72/(1+EXP(About!$B$73*(AD142-$D142+About!$B$74)))</f>
        <v>0.97674679113376495</v>
      </c>
      <c r="AE143" s="16">
        <f>About!$B$72/(1+EXP(About!$B$73*(AE142-$D142+About!$B$74)))</f>
        <v>0.98553552862611404</v>
      </c>
      <c r="AF143" s="16">
        <f>About!$B$72/(1+EXP(About!$B$73*(AF142-$D142+About!$B$74)))</f>
        <v>0.99235185972048212</v>
      </c>
      <c r="AG143" s="16">
        <f>About!$B$72/(1+EXP(About!$B$73*(AG142-$D142+About!$B$74)))</f>
        <v>0.99761910618453631</v>
      </c>
    </row>
    <row r="144" spans="1:33" x14ac:dyDescent="0.45">
      <c r="A144" t="s">
        <v>24</v>
      </c>
      <c r="B144" s="15">
        <v>2019</v>
      </c>
      <c r="C144" s="15">
        <v>2020</v>
      </c>
      <c r="D144" s="15">
        <v>2021</v>
      </c>
      <c r="E144" s="15">
        <v>2022</v>
      </c>
      <c r="F144" s="15">
        <v>2023</v>
      </c>
      <c r="G144" s="15">
        <v>2024</v>
      </c>
      <c r="H144" s="15">
        <v>2025</v>
      </c>
      <c r="I144" s="15">
        <v>2026</v>
      </c>
      <c r="J144" s="15">
        <v>2027</v>
      </c>
      <c r="K144" s="15">
        <v>2028</v>
      </c>
      <c r="L144" s="15">
        <v>2029</v>
      </c>
      <c r="M144" s="15">
        <v>2030</v>
      </c>
      <c r="N144" s="15">
        <v>2031</v>
      </c>
      <c r="O144" s="15">
        <v>2032</v>
      </c>
      <c r="P144" s="15">
        <v>2033</v>
      </c>
      <c r="Q144" s="15">
        <v>2034</v>
      </c>
      <c r="R144" s="15">
        <v>2035</v>
      </c>
      <c r="S144" s="15">
        <v>2036</v>
      </c>
      <c r="T144" s="15">
        <v>2037</v>
      </c>
      <c r="U144" s="15">
        <v>2038</v>
      </c>
      <c r="V144" s="15">
        <v>2039</v>
      </c>
      <c r="W144" s="15">
        <v>2040</v>
      </c>
      <c r="X144" s="15">
        <v>2041</v>
      </c>
      <c r="Y144" s="15">
        <v>2042</v>
      </c>
      <c r="Z144" s="15">
        <v>2043</v>
      </c>
      <c r="AA144" s="15">
        <v>2044</v>
      </c>
      <c r="AB144" s="15">
        <v>2045</v>
      </c>
      <c r="AC144" s="15">
        <v>2046</v>
      </c>
      <c r="AD144" s="15">
        <v>2047</v>
      </c>
      <c r="AE144" s="15">
        <v>2048</v>
      </c>
      <c r="AF144" s="15">
        <v>2049</v>
      </c>
      <c r="AG144" s="15">
        <v>2050</v>
      </c>
    </row>
    <row r="145" spans="1:33" x14ac:dyDescent="0.45">
      <c r="B145" s="16">
        <v>0</v>
      </c>
      <c r="C145" s="16">
        <v>0</v>
      </c>
      <c r="D145" s="16">
        <f>About!$B$72/(1+EXP(About!$B$73*(D144-$D144+About!$B$74)))</f>
        <v>2.2648140279517712E-2</v>
      </c>
      <c r="E145" s="16">
        <f>About!$B$72/(1+EXP(About!$B$73*(E144-$D144+About!$B$74)))</f>
        <v>2.9464471373885869E-2</v>
      </c>
      <c r="F145" s="16">
        <f>About!$B$72/(1+EXP(About!$B$73*(F144-$D144+About!$B$74)))</f>
        <v>3.8253208866234997E-2</v>
      </c>
      <c r="G145" s="16">
        <f>About!$B$72/(1+EXP(About!$B$73*(G144-$D144+About!$B$74)))</f>
        <v>4.9531718843781984E-2</v>
      </c>
      <c r="H145" s="16">
        <f>About!$B$72/(1+EXP(About!$B$73*(H144-$D144+About!$B$74)))</f>
        <v>6.3917956397851416E-2</v>
      </c>
      <c r="I145" s="16">
        <f>About!$B$72/(1+EXP(About!$B$73*(I144-$D144+About!$B$74)))</f>
        <v>8.2127169223697311E-2</v>
      </c>
      <c r="J145" s="16">
        <f>About!$B$72/(1+EXP(About!$B$73*(J144-$D144+About!$B$74)))</f>
        <v>0.10495145823012331</v>
      </c>
      <c r="K145" s="16">
        <f>About!$B$72/(1+EXP(About!$B$73*(K144-$D144+About!$B$74)))</f>
        <v>0.13321313648010116</v>
      </c>
      <c r="L145" s="16">
        <f>About!$B$72/(1+EXP(About!$B$73*(L144-$D144+About!$B$74)))</f>
        <v>0.1676829432434738</v>
      </c>
      <c r="M145" s="16">
        <f>About!$B$72/(1+EXP(About!$B$73*(M144-$D144+About!$B$74)))</f>
        <v>0.20895842737796153</v>
      </c>
      <c r="N145" s="16">
        <f>About!$B$72/(1+EXP(About!$B$73*(N144-$D144+About!$B$74)))</f>
        <v>0.25730860691227286</v>
      </c>
      <c r="O145" s="16">
        <f>About!$B$72/(1+EXP(About!$B$73*(O144-$D144+About!$B$74)))</f>
        <v>0.31250885313368498</v>
      </c>
      <c r="P145" s="16">
        <f>About!$B$72/(1+EXP(About!$B$73*(P144-$D144+About!$B$74)))</f>
        <v>0.37371039599785677</v>
      </c>
      <c r="Q145" s="16">
        <f>About!$B$72/(1+EXP(About!$B$73*(Q144-$D144+About!$B$74)))</f>
        <v>0.43940070146006388</v>
      </c>
      <c r="R145" s="16">
        <f>About!$B$72/(1+EXP(About!$B$73*(R144-$D144+About!$B$74)))</f>
        <v>0.50749999999999995</v>
      </c>
      <c r="S145" s="16">
        <f>About!$B$72/(1+EXP(About!$B$73*(S144-$D144+About!$B$74)))</f>
        <v>0.57559929853993608</v>
      </c>
      <c r="T145" s="16">
        <f>About!$B$72/(1+EXP(About!$B$73*(T144-$D144+About!$B$74)))</f>
        <v>0.64128960400214308</v>
      </c>
      <c r="U145" s="16">
        <f>About!$B$72/(1+EXP(About!$B$73*(U144-$D144+About!$B$74)))</f>
        <v>0.70249114686631497</v>
      </c>
      <c r="V145" s="16">
        <f>About!$B$72/(1+EXP(About!$B$73*(V144-$D144+About!$B$74)))</f>
        <v>0.75769139308772704</v>
      </c>
      <c r="W145" s="16">
        <f>About!$B$72/(1+EXP(About!$B$73*(W144-$D144+About!$B$74)))</f>
        <v>0.80604157262203846</v>
      </c>
      <c r="X145" s="16">
        <f>About!$B$72/(1+EXP(About!$B$73*(X144-$D144+About!$B$74)))</f>
        <v>0.84731705675652613</v>
      </c>
      <c r="Y145" s="16">
        <f>About!$B$72/(1+EXP(About!$B$73*(Y144-$D144+About!$B$74)))</f>
        <v>0.88178686351989888</v>
      </c>
      <c r="Z145" s="16">
        <f>About!$B$72/(1+EXP(About!$B$73*(Z144-$D144+About!$B$74)))</f>
        <v>0.91004854176987648</v>
      </c>
      <c r="AA145" s="16">
        <f>About!$B$72/(1+EXP(About!$B$73*(AA144-$D144+About!$B$74)))</f>
        <v>0.93287283077630256</v>
      </c>
      <c r="AB145" s="16">
        <f>About!$B$72/(1+EXP(About!$B$73*(AB144-$D144+About!$B$74)))</f>
        <v>0.95108204360214854</v>
      </c>
      <c r="AC145" s="16">
        <f>About!$B$72/(1+EXP(About!$B$73*(AC144-$D144+About!$B$74)))</f>
        <v>0.96546828115621786</v>
      </c>
      <c r="AD145" s="16">
        <f>About!$B$72/(1+EXP(About!$B$73*(AD144-$D144+About!$B$74)))</f>
        <v>0.97674679113376495</v>
      </c>
      <c r="AE145" s="16">
        <f>About!$B$72/(1+EXP(About!$B$73*(AE144-$D144+About!$B$74)))</f>
        <v>0.98553552862611404</v>
      </c>
      <c r="AF145" s="16">
        <f>About!$B$72/(1+EXP(About!$B$73*(AF144-$D144+About!$B$74)))</f>
        <v>0.99235185972048212</v>
      </c>
      <c r="AG145" s="16">
        <f>About!$B$72/(1+EXP(About!$B$73*(AG144-$D144+About!$B$74)))</f>
        <v>0.99761910618453631</v>
      </c>
    </row>
    <row r="146" spans="1:33" x14ac:dyDescent="0.45">
      <c r="A146" t="s">
        <v>25</v>
      </c>
      <c r="B146" s="15">
        <v>2019</v>
      </c>
      <c r="C146" s="15">
        <v>2020</v>
      </c>
      <c r="D146" s="15">
        <v>2021</v>
      </c>
      <c r="E146" s="15">
        <v>2022</v>
      </c>
      <c r="F146" s="15">
        <v>2023</v>
      </c>
      <c r="G146" s="15">
        <v>2024</v>
      </c>
      <c r="H146" s="15">
        <v>2025</v>
      </c>
      <c r="I146" s="15">
        <v>2026</v>
      </c>
      <c r="J146" s="15">
        <v>2027</v>
      </c>
      <c r="K146" s="15">
        <v>2028</v>
      </c>
      <c r="L146" s="15">
        <v>2029</v>
      </c>
      <c r="M146" s="15">
        <v>2030</v>
      </c>
      <c r="N146" s="15">
        <v>2031</v>
      </c>
      <c r="O146" s="15">
        <v>2032</v>
      </c>
      <c r="P146" s="15">
        <v>2033</v>
      </c>
      <c r="Q146" s="15">
        <v>2034</v>
      </c>
      <c r="R146" s="15">
        <v>2035</v>
      </c>
      <c r="S146" s="15">
        <v>2036</v>
      </c>
      <c r="T146" s="15">
        <v>2037</v>
      </c>
      <c r="U146" s="15">
        <v>2038</v>
      </c>
      <c r="V146" s="15">
        <v>2039</v>
      </c>
      <c r="W146" s="15">
        <v>2040</v>
      </c>
      <c r="X146" s="15">
        <v>2041</v>
      </c>
      <c r="Y146" s="15">
        <v>2042</v>
      </c>
      <c r="Z146" s="15">
        <v>2043</v>
      </c>
      <c r="AA146" s="15">
        <v>2044</v>
      </c>
      <c r="AB146" s="15">
        <v>2045</v>
      </c>
      <c r="AC146" s="15">
        <v>2046</v>
      </c>
      <c r="AD146" s="15">
        <v>2047</v>
      </c>
      <c r="AE146" s="15">
        <v>2048</v>
      </c>
      <c r="AF146" s="15">
        <v>2049</v>
      </c>
      <c r="AG146" s="15">
        <v>2050</v>
      </c>
    </row>
    <row r="147" spans="1:33" x14ac:dyDescent="0.45">
      <c r="B147" s="16">
        <v>0</v>
      </c>
      <c r="C147" s="16">
        <v>0</v>
      </c>
      <c r="D147" s="16">
        <f>About!$B$72/(1+EXP(About!$B$73*(D146-$D146+About!$B$74)))</f>
        <v>2.2648140279517712E-2</v>
      </c>
      <c r="E147" s="16">
        <f>About!$B$72/(1+EXP(About!$B$73*(E146-$D146+About!$B$74)))</f>
        <v>2.9464471373885869E-2</v>
      </c>
      <c r="F147" s="16">
        <f>About!$B$72/(1+EXP(About!$B$73*(F146-$D146+About!$B$74)))</f>
        <v>3.8253208866234997E-2</v>
      </c>
      <c r="G147" s="16">
        <f>About!$B$72/(1+EXP(About!$B$73*(G146-$D146+About!$B$74)))</f>
        <v>4.9531718843781984E-2</v>
      </c>
      <c r="H147" s="16">
        <f>About!$B$72/(1+EXP(About!$B$73*(H146-$D146+About!$B$74)))</f>
        <v>6.3917956397851416E-2</v>
      </c>
      <c r="I147" s="16">
        <f>About!$B$72/(1+EXP(About!$B$73*(I146-$D146+About!$B$74)))</f>
        <v>8.2127169223697311E-2</v>
      </c>
      <c r="J147" s="16">
        <f>About!$B$72/(1+EXP(About!$B$73*(J146-$D146+About!$B$74)))</f>
        <v>0.10495145823012331</v>
      </c>
      <c r="K147" s="16">
        <f>About!$B$72/(1+EXP(About!$B$73*(K146-$D146+About!$B$74)))</f>
        <v>0.13321313648010116</v>
      </c>
      <c r="L147" s="16">
        <f>About!$B$72/(1+EXP(About!$B$73*(L146-$D146+About!$B$74)))</f>
        <v>0.1676829432434738</v>
      </c>
      <c r="M147" s="16">
        <f>About!$B$72/(1+EXP(About!$B$73*(M146-$D146+About!$B$74)))</f>
        <v>0.20895842737796153</v>
      </c>
      <c r="N147" s="16">
        <f>About!$B$72/(1+EXP(About!$B$73*(N146-$D146+About!$B$74)))</f>
        <v>0.25730860691227286</v>
      </c>
      <c r="O147" s="16">
        <f>About!$B$72/(1+EXP(About!$B$73*(O146-$D146+About!$B$74)))</f>
        <v>0.31250885313368498</v>
      </c>
      <c r="P147" s="16">
        <f>About!$B$72/(1+EXP(About!$B$73*(P146-$D146+About!$B$74)))</f>
        <v>0.37371039599785677</v>
      </c>
      <c r="Q147" s="16">
        <f>About!$B$72/(1+EXP(About!$B$73*(Q146-$D146+About!$B$74)))</f>
        <v>0.43940070146006388</v>
      </c>
      <c r="R147" s="16">
        <f>About!$B$72/(1+EXP(About!$B$73*(R146-$D146+About!$B$74)))</f>
        <v>0.50749999999999995</v>
      </c>
      <c r="S147" s="16">
        <f>About!$B$72/(1+EXP(About!$B$73*(S146-$D146+About!$B$74)))</f>
        <v>0.57559929853993608</v>
      </c>
      <c r="T147" s="16">
        <f>About!$B$72/(1+EXP(About!$B$73*(T146-$D146+About!$B$74)))</f>
        <v>0.64128960400214308</v>
      </c>
      <c r="U147" s="16">
        <f>About!$B$72/(1+EXP(About!$B$73*(U146-$D146+About!$B$74)))</f>
        <v>0.70249114686631497</v>
      </c>
      <c r="V147" s="16">
        <f>About!$B$72/(1+EXP(About!$B$73*(V146-$D146+About!$B$74)))</f>
        <v>0.75769139308772704</v>
      </c>
      <c r="W147" s="16">
        <f>About!$B$72/(1+EXP(About!$B$73*(W146-$D146+About!$B$74)))</f>
        <v>0.80604157262203846</v>
      </c>
      <c r="X147" s="16">
        <f>About!$B$72/(1+EXP(About!$B$73*(X146-$D146+About!$B$74)))</f>
        <v>0.84731705675652613</v>
      </c>
      <c r="Y147" s="16">
        <f>About!$B$72/(1+EXP(About!$B$73*(Y146-$D146+About!$B$74)))</f>
        <v>0.88178686351989888</v>
      </c>
      <c r="Z147" s="16">
        <f>About!$B$72/(1+EXP(About!$B$73*(Z146-$D146+About!$B$74)))</f>
        <v>0.91004854176987648</v>
      </c>
      <c r="AA147" s="16">
        <f>About!$B$72/(1+EXP(About!$B$73*(AA146-$D146+About!$B$74)))</f>
        <v>0.93287283077630256</v>
      </c>
      <c r="AB147" s="16">
        <f>About!$B$72/(1+EXP(About!$B$73*(AB146-$D146+About!$B$74)))</f>
        <v>0.95108204360214854</v>
      </c>
      <c r="AC147" s="16">
        <f>About!$B$72/(1+EXP(About!$B$73*(AC146-$D146+About!$B$74)))</f>
        <v>0.96546828115621786</v>
      </c>
      <c r="AD147" s="16">
        <f>About!$B$72/(1+EXP(About!$B$73*(AD146-$D146+About!$B$74)))</f>
        <v>0.97674679113376495</v>
      </c>
      <c r="AE147" s="16">
        <f>About!$B$72/(1+EXP(About!$B$73*(AE146-$D146+About!$B$74)))</f>
        <v>0.98553552862611404</v>
      </c>
      <c r="AF147" s="16">
        <f>About!$B$72/(1+EXP(About!$B$73*(AF146-$D146+About!$B$74)))</f>
        <v>0.99235185972048212</v>
      </c>
      <c r="AG147" s="16">
        <f>About!$B$72/(1+EXP(About!$B$73*(AG146-$D146+About!$B$74)))</f>
        <v>0.99761910618453631</v>
      </c>
    </row>
    <row r="148" spans="1:33" x14ac:dyDescent="0.45">
      <c r="A148" t="s">
        <v>26</v>
      </c>
      <c r="B148" s="15">
        <v>2019</v>
      </c>
      <c r="C148" s="15">
        <v>2020</v>
      </c>
      <c r="D148" s="15">
        <v>2021</v>
      </c>
      <c r="E148" s="15">
        <v>2022</v>
      </c>
      <c r="F148" s="15">
        <v>2023</v>
      </c>
      <c r="G148" s="15">
        <v>2024</v>
      </c>
      <c r="H148" s="15">
        <v>2025</v>
      </c>
      <c r="I148" s="15">
        <v>2026</v>
      </c>
      <c r="J148" s="15">
        <v>2027</v>
      </c>
      <c r="K148" s="15">
        <v>2028</v>
      </c>
      <c r="L148" s="15">
        <v>2029</v>
      </c>
      <c r="M148" s="15">
        <v>2030</v>
      </c>
      <c r="N148" s="15">
        <v>2031</v>
      </c>
      <c r="O148" s="15">
        <v>2032</v>
      </c>
      <c r="P148" s="15">
        <v>2033</v>
      </c>
      <c r="Q148" s="15">
        <v>2034</v>
      </c>
      <c r="R148" s="15">
        <v>2035</v>
      </c>
      <c r="S148" s="15">
        <v>2036</v>
      </c>
      <c r="T148" s="15">
        <v>2037</v>
      </c>
      <c r="U148" s="15">
        <v>2038</v>
      </c>
      <c r="V148" s="15">
        <v>2039</v>
      </c>
      <c r="W148" s="15">
        <v>2040</v>
      </c>
      <c r="X148" s="15">
        <v>2041</v>
      </c>
      <c r="Y148" s="15">
        <v>2042</v>
      </c>
      <c r="Z148" s="15">
        <v>2043</v>
      </c>
      <c r="AA148" s="15">
        <v>2044</v>
      </c>
      <c r="AB148" s="15">
        <v>2045</v>
      </c>
      <c r="AC148" s="15">
        <v>2046</v>
      </c>
      <c r="AD148" s="15">
        <v>2047</v>
      </c>
      <c r="AE148" s="15">
        <v>2048</v>
      </c>
      <c r="AF148" s="15">
        <v>2049</v>
      </c>
      <c r="AG148" s="15">
        <v>2050</v>
      </c>
    </row>
    <row r="149" spans="1:33" x14ac:dyDescent="0.45">
      <c r="B149" s="16">
        <v>0</v>
      </c>
      <c r="C149" s="16">
        <v>0</v>
      </c>
      <c r="D149" s="16">
        <f>About!$B$72/(1+EXP(About!$B$73*(D148-$D148+About!$B$74)))</f>
        <v>2.2648140279517712E-2</v>
      </c>
      <c r="E149" s="16">
        <f>About!$B$72/(1+EXP(About!$B$73*(E148-$D148+About!$B$74)))</f>
        <v>2.9464471373885869E-2</v>
      </c>
      <c r="F149" s="16">
        <f>About!$B$72/(1+EXP(About!$B$73*(F148-$D148+About!$B$74)))</f>
        <v>3.8253208866234997E-2</v>
      </c>
      <c r="G149" s="16">
        <f>About!$B$72/(1+EXP(About!$B$73*(G148-$D148+About!$B$74)))</f>
        <v>4.9531718843781984E-2</v>
      </c>
      <c r="H149" s="16">
        <f>About!$B$72/(1+EXP(About!$B$73*(H148-$D148+About!$B$74)))</f>
        <v>6.3917956397851416E-2</v>
      </c>
      <c r="I149" s="16">
        <f>About!$B$72/(1+EXP(About!$B$73*(I148-$D148+About!$B$74)))</f>
        <v>8.2127169223697311E-2</v>
      </c>
      <c r="J149" s="16">
        <f>About!$B$72/(1+EXP(About!$B$73*(J148-$D148+About!$B$74)))</f>
        <v>0.10495145823012331</v>
      </c>
      <c r="K149" s="16">
        <f>About!$B$72/(1+EXP(About!$B$73*(K148-$D148+About!$B$74)))</f>
        <v>0.13321313648010116</v>
      </c>
      <c r="L149" s="16">
        <f>About!$B$72/(1+EXP(About!$B$73*(L148-$D148+About!$B$74)))</f>
        <v>0.1676829432434738</v>
      </c>
      <c r="M149" s="16">
        <f>About!$B$72/(1+EXP(About!$B$73*(M148-$D148+About!$B$74)))</f>
        <v>0.20895842737796153</v>
      </c>
      <c r="N149" s="16">
        <f>About!$B$72/(1+EXP(About!$B$73*(N148-$D148+About!$B$74)))</f>
        <v>0.25730860691227286</v>
      </c>
      <c r="O149" s="16">
        <f>About!$B$72/(1+EXP(About!$B$73*(O148-$D148+About!$B$74)))</f>
        <v>0.31250885313368498</v>
      </c>
      <c r="P149" s="16">
        <f>About!$B$72/(1+EXP(About!$B$73*(P148-$D148+About!$B$74)))</f>
        <v>0.37371039599785677</v>
      </c>
      <c r="Q149" s="16">
        <f>About!$B$72/(1+EXP(About!$B$73*(Q148-$D148+About!$B$74)))</f>
        <v>0.43940070146006388</v>
      </c>
      <c r="R149" s="16">
        <f>About!$B$72/(1+EXP(About!$B$73*(R148-$D148+About!$B$74)))</f>
        <v>0.50749999999999995</v>
      </c>
      <c r="S149" s="16">
        <f>About!$B$72/(1+EXP(About!$B$73*(S148-$D148+About!$B$74)))</f>
        <v>0.57559929853993608</v>
      </c>
      <c r="T149" s="16">
        <f>About!$B$72/(1+EXP(About!$B$73*(T148-$D148+About!$B$74)))</f>
        <v>0.64128960400214308</v>
      </c>
      <c r="U149" s="16">
        <f>About!$B$72/(1+EXP(About!$B$73*(U148-$D148+About!$B$74)))</f>
        <v>0.70249114686631497</v>
      </c>
      <c r="V149" s="16">
        <f>About!$B$72/(1+EXP(About!$B$73*(V148-$D148+About!$B$74)))</f>
        <v>0.75769139308772704</v>
      </c>
      <c r="W149" s="16">
        <f>About!$B$72/(1+EXP(About!$B$73*(W148-$D148+About!$B$74)))</f>
        <v>0.80604157262203846</v>
      </c>
      <c r="X149" s="16">
        <f>About!$B$72/(1+EXP(About!$B$73*(X148-$D148+About!$B$74)))</f>
        <v>0.84731705675652613</v>
      </c>
      <c r="Y149" s="16">
        <f>About!$B$72/(1+EXP(About!$B$73*(Y148-$D148+About!$B$74)))</f>
        <v>0.88178686351989888</v>
      </c>
      <c r="Z149" s="16">
        <f>About!$B$72/(1+EXP(About!$B$73*(Z148-$D148+About!$B$74)))</f>
        <v>0.91004854176987648</v>
      </c>
      <c r="AA149" s="16">
        <f>About!$B$72/(1+EXP(About!$B$73*(AA148-$D148+About!$B$74)))</f>
        <v>0.93287283077630256</v>
      </c>
      <c r="AB149" s="16">
        <f>About!$B$72/(1+EXP(About!$B$73*(AB148-$D148+About!$B$74)))</f>
        <v>0.95108204360214854</v>
      </c>
      <c r="AC149" s="16">
        <f>About!$B$72/(1+EXP(About!$B$73*(AC148-$D148+About!$B$74)))</f>
        <v>0.96546828115621786</v>
      </c>
      <c r="AD149" s="16">
        <f>About!$B$72/(1+EXP(About!$B$73*(AD148-$D148+About!$B$74)))</f>
        <v>0.97674679113376495</v>
      </c>
      <c r="AE149" s="16">
        <f>About!$B$72/(1+EXP(About!$B$73*(AE148-$D148+About!$B$74)))</f>
        <v>0.98553552862611404</v>
      </c>
      <c r="AF149" s="16">
        <f>About!$B$72/(1+EXP(About!$B$73*(AF148-$D148+About!$B$74)))</f>
        <v>0.99235185972048212</v>
      </c>
      <c r="AG149" s="16">
        <f>About!$B$72/(1+EXP(About!$B$73*(AG148-$D148+About!$B$74)))</f>
        <v>0.99761910618453631</v>
      </c>
    </row>
    <row r="150" spans="1:33" x14ac:dyDescent="0.45">
      <c r="A150" t="s">
        <v>27</v>
      </c>
      <c r="B150" s="15">
        <v>2019</v>
      </c>
      <c r="C150" s="15">
        <v>2020</v>
      </c>
      <c r="D150" s="15">
        <v>2021</v>
      </c>
      <c r="E150" s="15">
        <v>2022</v>
      </c>
      <c r="F150" s="15">
        <v>2023</v>
      </c>
      <c r="G150" s="15">
        <v>2024</v>
      </c>
      <c r="H150" s="15">
        <v>2025</v>
      </c>
      <c r="I150" s="15">
        <v>2026</v>
      </c>
      <c r="J150" s="15">
        <v>2027</v>
      </c>
      <c r="K150" s="15">
        <v>2028</v>
      </c>
      <c r="L150" s="15">
        <v>2029</v>
      </c>
      <c r="M150" s="15">
        <v>2030</v>
      </c>
      <c r="N150" s="15">
        <v>2031</v>
      </c>
      <c r="O150" s="15">
        <v>2032</v>
      </c>
      <c r="P150" s="15">
        <v>2033</v>
      </c>
      <c r="Q150" s="15">
        <v>2034</v>
      </c>
      <c r="R150" s="15">
        <v>2035</v>
      </c>
      <c r="S150" s="15">
        <v>2036</v>
      </c>
      <c r="T150" s="15">
        <v>2037</v>
      </c>
      <c r="U150" s="15">
        <v>2038</v>
      </c>
      <c r="V150" s="15">
        <v>2039</v>
      </c>
      <c r="W150" s="15">
        <v>2040</v>
      </c>
      <c r="X150" s="15">
        <v>2041</v>
      </c>
      <c r="Y150" s="15">
        <v>2042</v>
      </c>
      <c r="Z150" s="15">
        <v>2043</v>
      </c>
      <c r="AA150" s="15">
        <v>2044</v>
      </c>
      <c r="AB150" s="15">
        <v>2045</v>
      </c>
      <c r="AC150" s="15">
        <v>2046</v>
      </c>
      <c r="AD150" s="15">
        <v>2047</v>
      </c>
      <c r="AE150" s="15">
        <v>2048</v>
      </c>
      <c r="AF150" s="15">
        <v>2049</v>
      </c>
      <c r="AG150" s="15">
        <v>2050</v>
      </c>
    </row>
    <row r="151" spans="1:33" x14ac:dyDescent="0.45">
      <c r="B151" s="16">
        <v>0</v>
      </c>
      <c r="C151" s="16">
        <v>0</v>
      </c>
      <c r="D151" s="16">
        <f>About!$B$72/(1+EXP(About!$B$73*(D150-$D150+About!$B$74)))</f>
        <v>2.2648140279517712E-2</v>
      </c>
      <c r="E151" s="16">
        <f>About!$B$72/(1+EXP(About!$B$73*(E150-$D150+About!$B$74)))</f>
        <v>2.9464471373885869E-2</v>
      </c>
      <c r="F151" s="16">
        <f>About!$B$72/(1+EXP(About!$B$73*(F150-$D150+About!$B$74)))</f>
        <v>3.8253208866234997E-2</v>
      </c>
      <c r="G151" s="16">
        <f>About!$B$72/(1+EXP(About!$B$73*(G150-$D150+About!$B$74)))</f>
        <v>4.9531718843781984E-2</v>
      </c>
      <c r="H151" s="16">
        <f>About!$B$72/(1+EXP(About!$B$73*(H150-$D150+About!$B$74)))</f>
        <v>6.3917956397851416E-2</v>
      </c>
      <c r="I151" s="16">
        <f>About!$B$72/(1+EXP(About!$B$73*(I150-$D150+About!$B$74)))</f>
        <v>8.2127169223697311E-2</v>
      </c>
      <c r="J151" s="16">
        <f>About!$B$72/(1+EXP(About!$B$73*(J150-$D150+About!$B$74)))</f>
        <v>0.10495145823012331</v>
      </c>
      <c r="K151" s="16">
        <f>About!$B$72/(1+EXP(About!$B$73*(K150-$D150+About!$B$74)))</f>
        <v>0.13321313648010116</v>
      </c>
      <c r="L151" s="16">
        <f>About!$B$72/(1+EXP(About!$B$73*(L150-$D150+About!$B$74)))</f>
        <v>0.1676829432434738</v>
      </c>
      <c r="M151" s="16">
        <f>About!$B$72/(1+EXP(About!$B$73*(M150-$D150+About!$B$74)))</f>
        <v>0.20895842737796153</v>
      </c>
      <c r="N151" s="16">
        <f>About!$B$72/(1+EXP(About!$B$73*(N150-$D150+About!$B$74)))</f>
        <v>0.25730860691227286</v>
      </c>
      <c r="O151" s="16">
        <f>About!$B$72/(1+EXP(About!$B$73*(O150-$D150+About!$B$74)))</f>
        <v>0.31250885313368498</v>
      </c>
      <c r="P151" s="16">
        <f>About!$B$72/(1+EXP(About!$B$73*(P150-$D150+About!$B$74)))</f>
        <v>0.37371039599785677</v>
      </c>
      <c r="Q151" s="16">
        <f>About!$B$72/(1+EXP(About!$B$73*(Q150-$D150+About!$B$74)))</f>
        <v>0.43940070146006388</v>
      </c>
      <c r="R151" s="16">
        <f>About!$B$72/(1+EXP(About!$B$73*(R150-$D150+About!$B$74)))</f>
        <v>0.50749999999999995</v>
      </c>
      <c r="S151" s="16">
        <f>About!$B$72/(1+EXP(About!$B$73*(S150-$D150+About!$B$74)))</f>
        <v>0.57559929853993608</v>
      </c>
      <c r="T151" s="16">
        <f>About!$B$72/(1+EXP(About!$B$73*(T150-$D150+About!$B$74)))</f>
        <v>0.64128960400214308</v>
      </c>
      <c r="U151" s="16">
        <f>About!$B$72/(1+EXP(About!$B$73*(U150-$D150+About!$B$74)))</f>
        <v>0.70249114686631497</v>
      </c>
      <c r="V151" s="16">
        <f>About!$B$72/(1+EXP(About!$B$73*(V150-$D150+About!$B$74)))</f>
        <v>0.75769139308772704</v>
      </c>
      <c r="W151" s="16">
        <f>About!$B$72/(1+EXP(About!$B$73*(W150-$D150+About!$B$74)))</f>
        <v>0.80604157262203846</v>
      </c>
      <c r="X151" s="16">
        <f>About!$B$72/(1+EXP(About!$B$73*(X150-$D150+About!$B$74)))</f>
        <v>0.84731705675652613</v>
      </c>
      <c r="Y151" s="16">
        <f>About!$B$72/(1+EXP(About!$B$73*(Y150-$D150+About!$B$74)))</f>
        <v>0.88178686351989888</v>
      </c>
      <c r="Z151" s="16">
        <f>About!$B$72/(1+EXP(About!$B$73*(Z150-$D150+About!$B$74)))</f>
        <v>0.91004854176987648</v>
      </c>
      <c r="AA151" s="16">
        <f>About!$B$72/(1+EXP(About!$B$73*(AA150-$D150+About!$B$74)))</f>
        <v>0.93287283077630256</v>
      </c>
      <c r="AB151" s="16">
        <f>About!$B$72/(1+EXP(About!$B$73*(AB150-$D150+About!$B$74)))</f>
        <v>0.95108204360214854</v>
      </c>
      <c r="AC151" s="16">
        <f>About!$B$72/(1+EXP(About!$B$73*(AC150-$D150+About!$B$74)))</f>
        <v>0.96546828115621786</v>
      </c>
      <c r="AD151" s="16">
        <f>About!$B$72/(1+EXP(About!$B$73*(AD150-$D150+About!$B$74)))</f>
        <v>0.97674679113376495</v>
      </c>
      <c r="AE151" s="16">
        <f>About!$B$72/(1+EXP(About!$B$73*(AE150-$D150+About!$B$74)))</f>
        <v>0.98553552862611404</v>
      </c>
      <c r="AF151" s="16">
        <f>About!$B$72/(1+EXP(About!$B$73*(AF150-$D150+About!$B$74)))</f>
        <v>0.99235185972048212</v>
      </c>
      <c r="AG151" s="16">
        <f>About!$B$72/(1+EXP(About!$B$73*(AG150-$D150+About!$B$74)))</f>
        <v>0.99761910618453631</v>
      </c>
    </row>
    <row r="152" spans="1:33" x14ac:dyDescent="0.45">
      <c r="A152" t="s">
        <v>28</v>
      </c>
      <c r="B152" s="15">
        <v>2019</v>
      </c>
      <c r="C152" s="15">
        <v>2020</v>
      </c>
      <c r="D152" s="15">
        <v>2021</v>
      </c>
      <c r="E152" s="15">
        <v>2022</v>
      </c>
      <c r="F152" s="15">
        <v>2023</v>
      </c>
      <c r="G152" s="15">
        <v>2024</v>
      </c>
      <c r="H152" s="15">
        <v>2025</v>
      </c>
      <c r="I152" s="15">
        <v>2026</v>
      </c>
      <c r="J152" s="15">
        <v>2027</v>
      </c>
      <c r="K152" s="15">
        <v>2028</v>
      </c>
      <c r="L152" s="15">
        <v>2029</v>
      </c>
      <c r="M152" s="15">
        <v>2030</v>
      </c>
      <c r="N152" s="15">
        <v>2031</v>
      </c>
      <c r="O152" s="15">
        <v>2032</v>
      </c>
      <c r="P152" s="15">
        <v>2033</v>
      </c>
      <c r="Q152" s="15">
        <v>2034</v>
      </c>
      <c r="R152" s="15">
        <v>2035</v>
      </c>
      <c r="S152" s="15">
        <v>2036</v>
      </c>
      <c r="T152" s="15">
        <v>2037</v>
      </c>
      <c r="U152" s="15">
        <v>2038</v>
      </c>
      <c r="V152" s="15">
        <v>2039</v>
      </c>
      <c r="W152" s="15">
        <v>2040</v>
      </c>
      <c r="X152" s="15">
        <v>2041</v>
      </c>
      <c r="Y152" s="15">
        <v>2042</v>
      </c>
      <c r="Z152" s="15">
        <v>2043</v>
      </c>
      <c r="AA152" s="15">
        <v>2044</v>
      </c>
      <c r="AB152" s="15">
        <v>2045</v>
      </c>
      <c r="AC152" s="15">
        <v>2046</v>
      </c>
      <c r="AD152" s="15">
        <v>2047</v>
      </c>
      <c r="AE152" s="15">
        <v>2048</v>
      </c>
      <c r="AF152" s="15">
        <v>2049</v>
      </c>
      <c r="AG152" s="15">
        <v>2050</v>
      </c>
    </row>
    <row r="153" spans="1:33" x14ac:dyDescent="0.45">
      <c r="B153" s="16">
        <v>0</v>
      </c>
      <c r="C153" s="16">
        <v>0</v>
      </c>
      <c r="D153" s="16">
        <f>About!$B$72/(1+EXP(About!$B$73*(D152-$D152+About!$B$74)))</f>
        <v>2.2648140279517712E-2</v>
      </c>
      <c r="E153" s="16">
        <f>About!$B$72/(1+EXP(About!$B$73*(E152-$D152+About!$B$74)))</f>
        <v>2.9464471373885869E-2</v>
      </c>
      <c r="F153" s="16">
        <f>About!$B$72/(1+EXP(About!$B$73*(F152-$D152+About!$B$74)))</f>
        <v>3.8253208866234997E-2</v>
      </c>
      <c r="G153" s="16">
        <f>About!$B$72/(1+EXP(About!$B$73*(G152-$D152+About!$B$74)))</f>
        <v>4.9531718843781984E-2</v>
      </c>
      <c r="H153" s="16">
        <f>About!$B$72/(1+EXP(About!$B$73*(H152-$D152+About!$B$74)))</f>
        <v>6.3917956397851416E-2</v>
      </c>
      <c r="I153" s="16">
        <f>About!$B$72/(1+EXP(About!$B$73*(I152-$D152+About!$B$74)))</f>
        <v>8.2127169223697311E-2</v>
      </c>
      <c r="J153" s="16">
        <f>About!$B$72/(1+EXP(About!$B$73*(J152-$D152+About!$B$74)))</f>
        <v>0.10495145823012331</v>
      </c>
      <c r="K153" s="16">
        <f>About!$B$72/(1+EXP(About!$B$73*(K152-$D152+About!$B$74)))</f>
        <v>0.13321313648010116</v>
      </c>
      <c r="L153" s="16">
        <f>About!$B$72/(1+EXP(About!$B$73*(L152-$D152+About!$B$74)))</f>
        <v>0.1676829432434738</v>
      </c>
      <c r="M153" s="16">
        <f>About!$B$72/(1+EXP(About!$B$73*(M152-$D152+About!$B$74)))</f>
        <v>0.20895842737796153</v>
      </c>
      <c r="N153" s="16">
        <f>About!$B$72/(1+EXP(About!$B$73*(N152-$D152+About!$B$74)))</f>
        <v>0.25730860691227286</v>
      </c>
      <c r="O153" s="16">
        <f>About!$B$72/(1+EXP(About!$B$73*(O152-$D152+About!$B$74)))</f>
        <v>0.31250885313368498</v>
      </c>
      <c r="P153" s="16">
        <f>About!$B$72/(1+EXP(About!$B$73*(P152-$D152+About!$B$74)))</f>
        <v>0.37371039599785677</v>
      </c>
      <c r="Q153" s="16">
        <f>About!$B$72/(1+EXP(About!$B$73*(Q152-$D152+About!$B$74)))</f>
        <v>0.43940070146006388</v>
      </c>
      <c r="R153" s="16">
        <f>About!$B$72/(1+EXP(About!$B$73*(R152-$D152+About!$B$74)))</f>
        <v>0.50749999999999995</v>
      </c>
      <c r="S153" s="16">
        <f>About!$B$72/(1+EXP(About!$B$73*(S152-$D152+About!$B$74)))</f>
        <v>0.57559929853993608</v>
      </c>
      <c r="T153" s="16">
        <f>About!$B$72/(1+EXP(About!$B$73*(T152-$D152+About!$B$74)))</f>
        <v>0.64128960400214308</v>
      </c>
      <c r="U153" s="16">
        <f>About!$B$72/(1+EXP(About!$B$73*(U152-$D152+About!$B$74)))</f>
        <v>0.70249114686631497</v>
      </c>
      <c r="V153" s="16">
        <f>About!$B$72/(1+EXP(About!$B$73*(V152-$D152+About!$B$74)))</f>
        <v>0.75769139308772704</v>
      </c>
      <c r="W153" s="16">
        <f>About!$B$72/(1+EXP(About!$B$73*(W152-$D152+About!$B$74)))</f>
        <v>0.80604157262203846</v>
      </c>
      <c r="X153" s="16">
        <f>About!$B$72/(1+EXP(About!$B$73*(X152-$D152+About!$B$74)))</f>
        <v>0.84731705675652613</v>
      </c>
      <c r="Y153" s="16">
        <f>About!$B$72/(1+EXP(About!$B$73*(Y152-$D152+About!$B$74)))</f>
        <v>0.88178686351989888</v>
      </c>
      <c r="Z153" s="16">
        <f>About!$B$72/(1+EXP(About!$B$73*(Z152-$D152+About!$B$74)))</f>
        <v>0.91004854176987648</v>
      </c>
      <c r="AA153" s="16">
        <f>About!$B$72/(1+EXP(About!$B$73*(AA152-$D152+About!$B$74)))</f>
        <v>0.93287283077630256</v>
      </c>
      <c r="AB153" s="16">
        <f>About!$B$72/(1+EXP(About!$B$73*(AB152-$D152+About!$B$74)))</f>
        <v>0.95108204360214854</v>
      </c>
      <c r="AC153" s="16">
        <f>About!$B$72/(1+EXP(About!$B$73*(AC152-$D152+About!$B$74)))</f>
        <v>0.96546828115621786</v>
      </c>
      <c r="AD153" s="16">
        <f>About!$B$72/(1+EXP(About!$B$73*(AD152-$D152+About!$B$74)))</f>
        <v>0.97674679113376495</v>
      </c>
      <c r="AE153" s="16">
        <f>About!$B$72/(1+EXP(About!$B$73*(AE152-$D152+About!$B$74)))</f>
        <v>0.98553552862611404</v>
      </c>
      <c r="AF153" s="16">
        <f>About!$B$72/(1+EXP(About!$B$73*(AF152-$D152+About!$B$74)))</f>
        <v>0.99235185972048212</v>
      </c>
      <c r="AG153" s="16">
        <f>About!$B$72/(1+EXP(About!$B$73*(AG152-$D152+About!$B$74)))</f>
        <v>0.99761910618453631</v>
      </c>
    </row>
    <row r="154" spans="1:33" x14ac:dyDescent="0.45">
      <c r="A154" t="s">
        <v>29</v>
      </c>
      <c r="B154" s="15">
        <v>2019</v>
      </c>
      <c r="C154" s="15">
        <v>2020</v>
      </c>
      <c r="D154" s="15">
        <v>2021</v>
      </c>
      <c r="E154" s="15">
        <v>2022</v>
      </c>
      <c r="F154" s="15">
        <v>2023</v>
      </c>
      <c r="G154" s="15">
        <v>2024</v>
      </c>
      <c r="H154" s="15">
        <v>2025</v>
      </c>
      <c r="I154" s="15">
        <v>2026</v>
      </c>
      <c r="J154" s="15">
        <v>2027</v>
      </c>
      <c r="K154" s="15">
        <v>2028</v>
      </c>
      <c r="L154" s="15">
        <v>2029</v>
      </c>
      <c r="M154" s="15">
        <v>2030</v>
      </c>
      <c r="N154" s="15">
        <v>2031</v>
      </c>
      <c r="O154" s="15">
        <v>2032</v>
      </c>
      <c r="P154" s="15">
        <v>2033</v>
      </c>
      <c r="Q154" s="15">
        <v>2034</v>
      </c>
      <c r="R154" s="15">
        <v>2035</v>
      </c>
      <c r="S154" s="15">
        <v>2036</v>
      </c>
      <c r="T154" s="15">
        <v>2037</v>
      </c>
      <c r="U154" s="15">
        <v>2038</v>
      </c>
      <c r="V154" s="15">
        <v>2039</v>
      </c>
      <c r="W154" s="15">
        <v>2040</v>
      </c>
      <c r="X154" s="15">
        <v>2041</v>
      </c>
      <c r="Y154" s="15">
        <v>2042</v>
      </c>
      <c r="Z154" s="15">
        <v>2043</v>
      </c>
      <c r="AA154" s="15">
        <v>2044</v>
      </c>
      <c r="AB154" s="15">
        <v>2045</v>
      </c>
      <c r="AC154" s="15">
        <v>2046</v>
      </c>
      <c r="AD154" s="15">
        <v>2047</v>
      </c>
      <c r="AE154" s="15">
        <v>2048</v>
      </c>
      <c r="AF154" s="15">
        <v>2049</v>
      </c>
      <c r="AG154" s="15">
        <v>2050</v>
      </c>
    </row>
    <row r="155" spans="1:33" x14ac:dyDescent="0.45">
      <c r="B155" s="16">
        <v>0</v>
      </c>
      <c r="C155" s="16">
        <v>0</v>
      </c>
      <c r="D155" s="16">
        <f>About!$B$72/(1+EXP(About!$B$73*(D154-$D154+About!$B$74)))</f>
        <v>2.2648140279517712E-2</v>
      </c>
      <c r="E155" s="16">
        <f>About!$B$72/(1+EXP(About!$B$73*(E154-$D154+About!$B$74)))</f>
        <v>2.9464471373885869E-2</v>
      </c>
      <c r="F155" s="16">
        <f>About!$B$72/(1+EXP(About!$B$73*(F154-$D154+About!$B$74)))</f>
        <v>3.8253208866234997E-2</v>
      </c>
      <c r="G155" s="16">
        <f>About!$B$72/(1+EXP(About!$B$73*(G154-$D154+About!$B$74)))</f>
        <v>4.9531718843781984E-2</v>
      </c>
      <c r="H155" s="16">
        <f>About!$B$72/(1+EXP(About!$B$73*(H154-$D154+About!$B$74)))</f>
        <v>6.3917956397851416E-2</v>
      </c>
      <c r="I155" s="16">
        <f>About!$B$72/(1+EXP(About!$B$73*(I154-$D154+About!$B$74)))</f>
        <v>8.2127169223697311E-2</v>
      </c>
      <c r="J155" s="16">
        <f>About!$B$72/(1+EXP(About!$B$73*(J154-$D154+About!$B$74)))</f>
        <v>0.10495145823012331</v>
      </c>
      <c r="K155" s="16">
        <f>About!$B$72/(1+EXP(About!$B$73*(K154-$D154+About!$B$74)))</f>
        <v>0.13321313648010116</v>
      </c>
      <c r="L155" s="16">
        <f>About!$B$72/(1+EXP(About!$B$73*(L154-$D154+About!$B$74)))</f>
        <v>0.1676829432434738</v>
      </c>
      <c r="M155" s="16">
        <f>About!$B$72/(1+EXP(About!$B$73*(M154-$D154+About!$B$74)))</f>
        <v>0.20895842737796153</v>
      </c>
      <c r="N155" s="16">
        <f>About!$B$72/(1+EXP(About!$B$73*(N154-$D154+About!$B$74)))</f>
        <v>0.25730860691227286</v>
      </c>
      <c r="O155" s="16">
        <f>About!$B$72/(1+EXP(About!$B$73*(O154-$D154+About!$B$74)))</f>
        <v>0.31250885313368498</v>
      </c>
      <c r="P155" s="16">
        <f>About!$B$72/(1+EXP(About!$B$73*(P154-$D154+About!$B$74)))</f>
        <v>0.37371039599785677</v>
      </c>
      <c r="Q155" s="16">
        <f>About!$B$72/(1+EXP(About!$B$73*(Q154-$D154+About!$B$74)))</f>
        <v>0.43940070146006388</v>
      </c>
      <c r="R155" s="16">
        <f>About!$B$72/(1+EXP(About!$B$73*(R154-$D154+About!$B$74)))</f>
        <v>0.50749999999999995</v>
      </c>
      <c r="S155" s="16">
        <f>About!$B$72/(1+EXP(About!$B$73*(S154-$D154+About!$B$74)))</f>
        <v>0.57559929853993608</v>
      </c>
      <c r="T155" s="16">
        <f>About!$B$72/(1+EXP(About!$B$73*(T154-$D154+About!$B$74)))</f>
        <v>0.64128960400214308</v>
      </c>
      <c r="U155" s="16">
        <f>About!$B$72/(1+EXP(About!$B$73*(U154-$D154+About!$B$74)))</f>
        <v>0.70249114686631497</v>
      </c>
      <c r="V155" s="16">
        <f>About!$B$72/(1+EXP(About!$B$73*(V154-$D154+About!$B$74)))</f>
        <v>0.75769139308772704</v>
      </c>
      <c r="W155" s="16">
        <f>About!$B$72/(1+EXP(About!$B$73*(W154-$D154+About!$B$74)))</f>
        <v>0.80604157262203846</v>
      </c>
      <c r="X155" s="16">
        <f>About!$B$72/(1+EXP(About!$B$73*(X154-$D154+About!$B$74)))</f>
        <v>0.84731705675652613</v>
      </c>
      <c r="Y155" s="16">
        <f>About!$B$72/(1+EXP(About!$B$73*(Y154-$D154+About!$B$74)))</f>
        <v>0.88178686351989888</v>
      </c>
      <c r="Z155" s="16">
        <f>About!$B$72/(1+EXP(About!$B$73*(Z154-$D154+About!$B$74)))</f>
        <v>0.91004854176987648</v>
      </c>
      <c r="AA155" s="16">
        <f>About!$B$72/(1+EXP(About!$B$73*(AA154-$D154+About!$B$74)))</f>
        <v>0.93287283077630256</v>
      </c>
      <c r="AB155" s="16">
        <f>About!$B$72/(1+EXP(About!$B$73*(AB154-$D154+About!$B$74)))</f>
        <v>0.95108204360214854</v>
      </c>
      <c r="AC155" s="16">
        <f>About!$B$72/(1+EXP(About!$B$73*(AC154-$D154+About!$B$74)))</f>
        <v>0.96546828115621786</v>
      </c>
      <c r="AD155" s="16">
        <f>About!$B$72/(1+EXP(About!$B$73*(AD154-$D154+About!$B$74)))</f>
        <v>0.97674679113376495</v>
      </c>
      <c r="AE155" s="16">
        <f>About!$B$72/(1+EXP(About!$B$73*(AE154-$D154+About!$B$74)))</f>
        <v>0.98553552862611404</v>
      </c>
      <c r="AF155" s="16">
        <f>About!$B$72/(1+EXP(About!$B$73*(AF154-$D154+About!$B$74)))</f>
        <v>0.99235185972048212</v>
      </c>
      <c r="AG155" s="16">
        <f>About!$B$72/(1+EXP(About!$B$73*(AG154-$D154+About!$B$74)))</f>
        <v>0.99761910618453631</v>
      </c>
    </row>
    <row r="156" spans="1:33" x14ac:dyDescent="0.45">
      <c r="A156" t="s">
        <v>30</v>
      </c>
      <c r="B156" s="15">
        <v>2019</v>
      </c>
      <c r="C156" s="15">
        <v>2020</v>
      </c>
      <c r="D156" s="15">
        <v>2021</v>
      </c>
      <c r="E156" s="15">
        <v>2022</v>
      </c>
      <c r="F156" s="15">
        <v>2023</v>
      </c>
      <c r="G156" s="15">
        <v>2024</v>
      </c>
      <c r="H156" s="15">
        <v>2025</v>
      </c>
      <c r="I156" s="15">
        <v>2026</v>
      </c>
      <c r="J156" s="15">
        <v>2027</v>
      </c>
      <c r="K156" s="15">
        <v>2028</v>
      </c>
      <c r="L156" s="15">
        <v>2029</v>
      </c>
      <c r="M156" s="15">
        <v>2030</v>
      </c>
      <c r="N156" s="15">
        <v>2031</v>
      </c>
      <c r="O156" s="15">
        <v>2032</v>
      </c>
      <c r="P156" s="15">
        <v>2033</v>
      </c>
      <c r="Q156" s="15">
        <v>2034</v>
      </c>
      <c r="R156" s="15">
        <v>2035</v>
      </c>
      <c r="S156" s="15">
        <v>2036</v>
      </c>
      <c r="T156" s="15">
        <v>2037</v>
      </c>
      <c r="U156" s="15">
        <v>2038</v>
      </c>
      <c r="V156" s="15">
        <v>2039</v>
      </c>
      <c r="W156" s="15">
        <v>2040</v>
      </c>
      <c r="X156" s="15">
        <v>2041</v>
      </c>
      <c r="Y156" s="15">
        <v>2042</v>
      </c>
      <c r="Z156" s="15">
        <v>2043</v>
      </c>
      <c r="AA156" s="15">
        <v>2044</v>
      </c>
      <c r="AB156" s="15">
        <v>2045</v>
      </c>
      <c r="AC156" s="15">
        <v>2046</v>
      </c>
      <c r="AD156" s="15">
        <v>2047</v>
      </c>
      <c r="AE156" s="15">
        <v>2048</v>
      </c>
      <c r="AF156" s="15">
        <v>2049</v>
      </c>
      <c r="AG156" s="15">
        <v>2050</v>
      </c>
    </row>
    <row r="157" spans="1:33" x14ac:dyDescent="0.45">
      <c r="B157" s="16">
        <v>0</v>
      </c>
      <c r="C157" s="16">
        <v>0</v>
      </c>
      <c r="D157" s="16">
        <f>About!$B$72/(1+EXP(About!$B$73*(D156-$D156+About!$B$74)))</f>
        <v>2.2648140279517712E-2</v>
      </c>
      <c r="E157" s="16">
        <f>About!$B$72/(1+EXP(About!$B$73*(E156-$D156+About!$B$74)))</f>
        <v>2.9464471373885869E-2</v>
      </c>
      <c r="F157" s="16">
        <f>About!$B$72/(1+EXP(About!$B$73*(F156-$D156+About!$B$74)))</f>
        <v>3.8253208866234997E-2</v>
      </c>
      <c r="G157" s="16">
        <f>About!$B$72/(1+EXP(About!$B$73*(G156-$D156+About!$B$74)))</f>
        <v>4.9531718843781984E-2</v>
      </c>
      <c r="H157" s="16">
        <f>About!$B$72/(1+EXP(About!$B$73*(H156-$D156+About!$B$74)))</f>
        <v>6.3917956397851416E-2</v>
      </c>
      <c r="I157" s="16">
        <f>About!$B$72/(1+EXP(About!$B$73*(I156-$D156+About!$B$74)))</f>
        <v>8.2127169223697311E-2</v>
      </c>
      <c r="J157" s="16">
        <f>About!$B$72/(1+EXP(About!$B$73*(J156-$D156+About!$B$74)))</f>
        <v>0.10495145823012331</v>
      </c>
      <c r="K157" s="16">
        <f>About!$B$72/(1+EXP(About!$B$73*(K156-$D156+About!$B$74)))</f>
        <v>0.13321313648010116</v>
      </c>
      <c r="L157" s="16">
        <f>About!$B$72/(1+EXP(About!$B$73*(L156-$D156+About!$B$74)))</f>
        <v>0.1676829432434738</v>
      </c>
      <c r="M157" s="16">
        <f>About!$B$72/(1+EXP(About!$B$73*(M156-$D156+About!$B$74)))</f>
        <v>0.20895842737796153</v>
      </c>
      <c r="N157" s="16">
        <f>About!$B$72/(1+EXP(About!$B$73*(N156-$D156+About!$B$74)))</f>
        <v>0.25730860691227286</v>
      </c>
      <c r="O157" s="16">
        <f>About!$B$72/(1+EXP(About!$B$73*(O156-$D156+About!$B$74)))</f>
        <v>0.31250885313368498</v>
      </c>
      <c r="P157" s="16">
        <f>About!$B$72/(1+EXP(About!$B$73*(P156-$D156+About!$B$74)))</f>
        <v>0.37371039599785677</v>
      </c>
      <c r="Q157" s="16">
        <f>About!$B$72/(1+EXP(About!$B$73*(Q156-$D156+About!$B$74)))</f>
        <v>0.43940070146006388</v>
      </c>
      <c r="R157" s="16">
        <f>About!$B$72/(1+EXP(About!$B$73*(R156-$D156+About!$B$74)))</f>
        <v>0.50749999999999995</v>
      </c>
      <c r="S157" s="16">
        <f>About!$B$72/(1+EXP(About!$B$73*(S156-$D156+About!$B$74)))</f>
        <v>0.57559929853993608</v>
      </c>
      <c r="T157" s="16">
        <f>About!$B$72/(1+EXP(About!$B$73*(T156-$D156+About!$B$74)))</f>
        <v>0.64128960400214308</v>
      </c>
      <c r="U157" s="16">
        <f>About!$B$72/(1+EXP(About!$B$73*(U156-$D156+About!$B$74)))</f>
        <v>0.70249114686631497</v>
      </c>
      <c r="V157" s="16">
        <f>About!$B$72/(1+EXP(About!$B$73*(V156-$D156+About!$B$74)))</f>
        <v>0.75769139308772704</v>
      </c>
      <c r="W157" s="16">
        <f>About!$B$72/(1+EXP(About!$B$73*(W156-$D156+About!$B$74)))</f>
        <v>0.80604157262203846</v>
      </c>
      <c r="X157" s="16">
        <f>About!$B$72/(1+EXP(About!$B$73*(X156-$D156+About!$B$74)))</f>
        <v>0.84731705675652613</v>
      </c>
      <c r="Y157" s="16">
        <f>About!$B$72/(1+EXP(About!$B$73*(Y156-$D156+About!$B$74)))</f>
        <v>0.88178686351989888</v>
      </c>
      <c r="Z157" s="16">
        <f>About!$B$72/(1+EXP(About!$B$73*(Z156-$D156+About!$B$74)))</f>
        <v>0.91004854176987648</v>
      </c>
      <c r="AA157" s="16">
        <f>About!$B$72/(1+EXP(About!$B$73*(AA156-$D156+About!$B$74)))</f>
        <v>0.93287283077630256</v>
      </c>
      <c r="AB157" s="16">
        <f>About!$B$72/(1+EXP(About!$B$73*(AB156-$D156+About!$B$74)))</f>
        <v>0.95108204360214854</v>
      </c>
      <c r="AC157" s="16">
        <f>About!$B$72/(1+EXP(About!$B$73*(AC156-$D156+About!$B$74)))</f>
        <v>0.96546828115621786</v>
      </c>
      <c r="AD157" s="16">
        <f>About!$B$72/(1+EXP(About!$B$73*(AD156-$D156+About!$B$74)))</f>
        <v>0.97674679113376495</v>
      </c>
      <c r="AE157" s="16">
        <f>About!$B$72/(1+EXP(About!$B$73*(AE156-$D156+About!$B$74)))</f>
        <v>0.98553552862611404</v>
      </c>
      <c r="AF157" s="16">
        <f>About!$B$72/(1+EXP(About!$B$73*(AF156-$D156+About!$B$74)))</f>
        <v>0.99235185972048212</v>
      </c>
      <c r="AG157" s="16">
        <f>About!$B$72/(1+EXP(About!$B$73*(AG156-$D156+About!$B$74)))</f>
        <v>0.99761910618453631</v>
      </c>
    </row>
    <row r="158" spans="1:33" x14ac:dyDescent="0.45">
      <c r="A158" t="s">
        <v>0</v>
      </c>
      <c r="B158" s="15">
        <v>2019</v>
      </c>
      <c r="C158" s="15">
        <v>2020</v>
      </c>
      <c r="D158" s="15">
        <v>2021</v>
      </c>
      <c r="E158" s="15">
        <v>2022</v>
      </c>
      <c r="F158" s="15">
        <v>2023</v>
      </c>
      <c r="G158" s="15">
        <v>2024</v>
      </c>
      <c r="H158" s="15">
        <v>2025</v>
      </c>
      <c r="I158" s="15">
        <v>2026</v>
      </c>
      <c r="J158" s="15">
        <v>2027</v>
      </c>
      <c r="K158" s="15">
        <v>2028</v>
      </c>
      <c r="L158" s="15">
        <v>2029</v>
      </c>
      <c r="M158" s="15">
        <v>2030</v>
      </c>
      <c r="N158" s="15">
        <v>2031</v>
      </c>
      <c r="O158" s="15">
        <v>2032</v>
      </c>
      <c r="P158" s="15">
        <v>2033</v>
      </c>
      <c r="Q158" s="15">
        <v>2034</v>
      </c>
      <c r="R158" s="15">
        <v>2035</v>
      </c>
      <c r="S158" s="15">
        <v>2036</v>
      </c>
      <c r="T158" s="15">
        <v>2037</v>
      </c>
      <c r="U158" s="15">
        <v>2038</v>
      </c>
      <c r="V158" s="15">
        <v>2039</v>
      </c>
      <c r="W158" s="15">
        <v>2040</v>
      </c>
      <c r="X158" s="15">
        <v>2041</v>
      </c>
      <c r="Y158" s="15">
        <v>2042</v>
      </c>
      <c r="Z158" s="15">
        <v>2043</v>
      </c>
      <c r="AA158" s="15">
        <v>2044</v>
      </c>
      <c r="AB158" s="15">
        <v>2045</v>
      </c>
      <c r="AC158" s="15">
        <v>2046</v>
      </c>
      <c r="AD158" s="15">
        <v>2047</v>
      </c>
      <c r="AE158" s="15">
        <v>2048</v>
      </c>
      <c r="AF158" s="15">
        <v>2049</v>
      </c>
      <c r="AG158" s="15">
        <v>2050</v>
      </c>
    </row>
    <row r="159" spans="1:33" x14ac:dyDescent="0.45">
      <c r="B159" s="16">
        <v>0</v>
      </c>
      <c r="C159" s="16">
        <v>0</v>
      </c>
      <c r="D159" s="16">
        <f>About!$B$72/(1+EXP(About!$B$73*(D158-$D158+About!$B$74)))</f>
        <v>2.2648140279517712E-2</v>
      </c>
      <c r="E159" s="16">
        <f>About!$B$72/(1+EXP(About!$B$73*(E158-$D158+About!$B$74)))</f>
        <v>2.9464471373885869E-2</v>
      </c>
      <c r="F159" s="16">
        <f>About!$B$72/(1+EXP(About!$B$73*(F158-$D158+About!$B$74)))</f>
        <v>3.8253208866234997E-2</v>
      </c>
      <c r="G159" s="16">
        <f>About!$B$72/(1+EXP(About!$B$73*(G158-$D158+About!$B$74)))</f>
        <v>4.9531718843781984E-2</v>
      </c>
      <c r="H159" s="16">
        <f>About!$B$72/(1+EXP(About!$B$73*(H158-$D158+About!$B$74)))</f>
        <v>6.3917956397851416E-2</v>
      </c>
      <c r="I159" s="16">
        <f>About!$B$72/(1+EXP(About!$B$73*(I158-$D158+About!$B$74)))</f>
        <v>8.2127169223697311E-2</v>
      </c>
      <c r="J159" s="16">
        <f>About!$B$72/(1+EXP(About!$B$73*(J158-$D158+About!$B$74)))</f>
        <v>0.10495145823012331</v>
      </c>
      <c r="K159" s="16">
        <f>About!$B$72/(1+EXP(About!$B$73*(K158-$D158+About!$B$74)))</f>
        <v>0.13321313648010116</v>
      </c>
      <c r="L159" s="16">
        <f>About!$B$72/(1+EXP(About!$B$73*(L158-$D158+About!$B$74)))</f>
        <v>0.1676829432434738</v>
      </c>
      <c r="M159" s="16">
        <f>About!$B$72/(1+EXP(About!$B$73*(M158-$D158+About!$B$74)))</f>
        <v>0.20895842737796153</v>
      </c>
      <c r="N159" s="16">
        <f>About!$B$72/(1+EXP(About!$B$73*(N158-$D158+About!$B$74)))</f>
        <v>0.25730860691227286</v>
      </c>
      <c r="O159" s="16">
        <f>About!$B$72/(1+EXP(About!$B$73*(O158-$D158+About!$B$74)))</f>
        <v>0.31250885313368498</v>
      </c>
      <c r="P159" s="16">
        <f>About!$B$72/(1+EXP(About!$B$73*(P158-$D158+About!$B$74)))</f>
        <v>0.37371039599785677</v>
      </c>
      <c r="Q159" s="16">
        <f>About!$B$72/(1+EXP(About!$B$73*(Q158-$D158+About!$B$74)))</f>
        <v>0.43940070146006388</v>
      </c>
      <c r="R159" s="16">
        <f>About!$B$72/(1+EXP(About!$B$73*(R158-$D158+About!$B$74)))</f>
        <v>0.50749999999999995</v>
      </c>
      <c r="S159" s="16">
        <f>About!$B$72/(1+EXP(About!$B$73*(S158-$D158+About!$B$74)))</f>
        <v>0.57559929853993608</v>
      </c>
      <c r="T159" s="16">
        <f>About!$B$72/(1+EXP(About!$B$73*(T158-$D158+About!$B$74)))</f>
        <v>0.64128960400214308</v>
      </c>
      <c r="U159" s="16">
        <f>About!$B$72/(1+EXP(About!$B$73*(U158-$D158+About!$B$74)))</f>
        <v>0.70249114686631497</v>
      </c>
      <c r="V159" s="16">
        <f>About!$B$72/(1+EXP(About!$B$73*(V158-$D158+About!$B$74)))</f>
        <v>0.75769139308772704</v>
      </c>
      <c r="W159" s="16">
        <f>About!$B$72/(1+EXP(About!$B$73*(W158-$D158+About!$B$74)))</f>
        <v>0.80604157262203846</v>
      </c>
      <c r="X159" s="16">
        <f>About!$B$72/(1+EXP(About!$B$73*(X158-$D158+About!$B$74)))</f>
        <v>0.84731705675652613</v>
      </c>
      <c r="Y159" s="16">
        <f>About!$B$72/(1+EXP(About!$B$73*(Y158-$D158+About!$B$74)))</f>
        <v>0.88178686351989888</v>
      </c>
      <c r="Z159" s="16">
        <f>About!$B$72/(1+EXP(About!$B$73*(Z158-$D158+About!$B$74)))</f>
        <v>0.91004854176987648</v>
      </c>
      <c r="AA159" s="16">
        <f>About!$B$72/(1+EXP(About!$B$73*(AA158-$D158+About!$B$74)))</f>
        <v>0.93287283077630256</v>
      </c>
      <c r="AB159" s="16">
        <f>About!$B$72/(1+EXP(About!$B$73*(AB158-$D158+About!$B$74)))</f>
        <v>0.95108204360214854</v>
      </c>
      <c r="AC159" s="16">
        <f>About!$B$72/(1+EXP(About!$B$73*(AC158-$D158+About!$B$74)))</f>
        <v>0.96546828115621786</v>
      </c>
      <c r="AD159" s="16">
        <f>About!$B$72/(1+EXP(About!$B$73*(AD158-$D158+About!$B$74)))</f>
        <v>0.97674679113376495</v>
      </c>
      <c r="AE159" s="16">
        <f>About!$B$72/(1+EXP(About!$B$73*(AE158-$D158+About!$B$74)))</f>
        <v>0.98553552862611404</v>
      </c>
      <c r="AF159" s="16">
        <f>About!$B$72/(1+EXP(About!$B$73*(AF158-$D158+About!$B$74)))</f>
        <v>0.99235185972048212</v>
      </c>
      <c r="AG159" s="16">
        <f>About!$B$72/(1+EXP(About!$B$73*(AG158-$D158+About!$B$74)))</f>
        <v>0.99761910618453631</v>
      </c>
    </row>
    <row r="160" spans="1:33" x14ac:dyDescent="0.45">
      <c r="A160" t="s">
        <v>170</v>
      </c>
      <c r="B160" s="15">
        <v>2019</v>
      </c>
      <c r="C160" s="15">
        <v>2020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x14ac:dyDescent="0.45">
      <c r="B161" s="16">
        <v>0</v>
      </c>
      <c r="C161" s="16">
        <v>0</v>
      </c>
      <c r="D161" s="16">
        <v>1</v>
      </c>
    </row>
    <row r="162" spans="1:33" x14ac:dyDescent="0.45">
      <c r="A162" t="s">
        <v>171</v>
      </c>
      <c r="B162" s="15">
        <v>2019</v>
      </c>
      <c r="C162" s="15">
        <v>2020</v>
      </c>
      <c r="D162" s="15">
        <v>2021</v>
      </c>
      <c r="E162" s="15">
        <v>2022</v>
      </c>
      <c r="F162" s="15">
        <v>2023</v>
      </c>
      <c r="G162" s="15">
        <v>2024</v>
      </c>
      <c r="H162" s="15">
        <v>2025</v>
      </c>
      <c r="I162" s="15">
        <v>2026</v>
      </c>
      <c r="J162" s="15">
        <v>2027</v>
      </c>
      <c r="K162" s="15">
        <v>2028</v>
      </c>
      <c r="L162" s="15">
        <v>2029</v>
      </c>
      <c r="M162" s="15">
        <v>2030</v>
      </c>
      <c r="N162" s="15">
        <v>2031</v>
      </c>
      <c r="O162" s="15">
        <v>2032</v>
      </c>
      <c r="P162" s="15">
        <v>2033</v>
      </c>
      <c r="Q162" s="15">
        <v>2050</v>
      </c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2"/>
      <c r="AF162" s="12"/>
      <c r="AG162" s="12"/>
    </row>
    <row r="163" spans="1:33" x14ac:dyDescent="0.45">
      <c r="B163" s="16">
        <v>0</v>
      </c>
      <c r="C163" s="16">
        <f>VLOOKUP(C$162,'Exogenous GDP Adjustment'!$A$20:$C$31,3,FALSE)</f>
        <v>1</v>
      </c>
      <c r="D163" s="16">
        <f>VLOOKUP(D$162,'Exogenous GDP Adjustment'!$A$20:$C$31,3,FALSE)</f>
        <v>0.5</v>
      </c>
      <c r="E163" s="16">
        <f>VLOOKUP(E$162,'Exogenous GDP Adjustment'!$A$20:$C$31,3,FALSE)</f>
        <v>0.25</v>
      </c>
      <c r="F163" s="16">
        <f>VLOOKUP(F$162,'Exogenous GDP Adjustment'!$A$20:$C$31,3,FALSE)</f>
        <v>0.125</v>
      </c>
      <c r="G163" s="16">
        <f>VLOOKUP(G$162,'Exogenous GDP Adjustment'!$A$20:$C$31,3,FALSE)</f>
        <v>6.25E-2</v>
      </c>
      <c r="H163" s="16">
        <f>VLOOKUP(H$162,'Exogenous GDP Adjustment'!$A$20:$C$31,3,FALSE)</f>
        <v>3.125E-2</v>
      </c>
      <c r="I163" s="16">
        <f>VLOOKUP(I$162,'Exogenous GDP Adjustment'!$A$20:$C$31,3,FALSE)</f>
        <v>1.5625E-2</v>
      </c>
      <c r="J163" s="16">
        <f>VLOOKUP(J$162,'Exogenous GDP Adjustment'!$A$20:$C$31,3,FALSE)</f>
        <v>7.8125E-3</v>
      </c>
      <c r="K163" s="16">
        <f>VLOOKUP(K$162,'Exogenous GDP Adjustment'!$A$20:$C$31,3,FALSE)</f>
        <v>3.90625E-3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AE163" s="12"/>
      <c r="AF163" s="12"/>
      <c r="AG163" s="12"/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zoomScaleNormal="10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3.3333000000000002E-2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6.6667000000000004E-2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0.1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0.13333300000000001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0.16666700000000001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0.2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0.23333300000000001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0.26666699999999999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0.33333299999999999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0.36666700000000002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0.4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0.43333300000000002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0.466667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0.5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0.53333299999999995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0.56666700000000003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0.6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0.63333300000000003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0.66666700000000001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0.7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0.73333300000000001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0.76666699999999999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0.8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0.83333299999999999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0.86666699999999997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0.93333299999999997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0.96666700000000005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0.5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0.25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0.125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6.25E-2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3.125E-2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1.5625E-2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7.8130000000000005E-3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3.9060000000000002E-3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J87" sqref="J87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2"/>
    <col min="66" max="16384" width="9.1328125" style="12"/>
  </cols>
  <sheetData>
    <row r="1" spans="1:65" x14ac:dyDescent="0.4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21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2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2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2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2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2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2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2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2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2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2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2" t="str">
        <f>IF(ISBLANK('Set Schedules Here'!AG23),"",ROUND('Set Schedules Here'!AG23,rounding_decimal_places))</f>
        <v/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2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2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2" t="str">
        <f>IF(ISBLANK('Set Schedules Here'!AG29),"",ROUND('Set Schedules Here'!AG29,rounding_decimal_places))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2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2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2" t="str">
        <f>IF(ISBLANK('Set Schedules Here'!AG35),"",ROUND('Set Schedules Here'!AG35,rounding_decimal_places))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2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2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2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2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2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2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2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2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2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2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2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2" t="str">
        <f>IF(ISBLANK('Set Schedules Here'!AG59),"",ROUND('Set Schedules Here'!AG59,rounding_decimal_places))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2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2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2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2" t="str">
        <f>IF(ISBLANK('Set Schedules Here'!AG67),"",ROUND('Set Schedules Here'!AG67,rounding_decimal_places))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2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2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2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2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2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2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2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2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2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2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2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2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2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2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2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2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2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2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2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2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2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2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2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2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2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2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2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2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2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2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2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2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2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2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2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2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2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2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2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2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2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2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2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2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2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2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2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Here'!D163),"",ROUND('Set Schedules Here'!D163,rounding_decimal_places))</f>
        <v>0.5</v>
      </c>
      <c r="F82" s="12">
        <f>IF(ISBLANK('Set Schedules Here'!D162),"",ROUND('Set Schedules Here'!D162,rounding_decimal_places))</f>
        <v>2021</v>
      </c>
      <c r="G82" s="12" t="e">
        <f>IF(ISBLANK('Set Schedules Here'!#REF!),"",ROUND('Set Schedules Here'!#REF!,rounding_decimal_places))</f>
        <v>#REF!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0.25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0.125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6.25E-2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3.125E-2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1.5625E-2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7.8130000000000005E-3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3.9060000000000002E-3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0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0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2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6" workbookViewId="0">
      <selection activeCell="E19" sqref="E19:E20"/>
    </sheetView>
  </sheetViews>
  <sheetFormatPr defaultRowHeight="14.25" x14ac:dyDescent="0.45"/>
  <cols>
    <col min="2" max="2" width="27.59765625" customWidth="1"/>
    <col min="3" max="3" width="21.86328125" bestFit="1" customWidth="1"/>
    <col min="4" max="4" width="9.1328125" bestFit="1" customWidth="1"/>
    <col min="14" max="14" width="12.59765625" customWidth="1"/>
  </cols>
  <sheetData>
    <row r="1" spans="1:13" x14ac:dyDescent="0.45">
      <c r="A1" s="24" t="s">
        <v>200</v>
      </c>
      <c r="B1" s="13"/>
    </row>
    <row r="3" spans="1:13" ht="28.5" x14ac:dyDescent="0.45">
      <c r="A3" s="28" t="s">
        <v>199</v>
      </c>
      <c r="B3" s="36" t="s">
        <v>198</v>
      </c>
      <c r="C3" s="36" t="s">
        <v>197</v>
      </c>
      <c r="D3" s="36" t="s">
        <v>196</v>
      </c>
    </row>
    <row r="4" spans="1:13" x14ac:dyDescent="0.45">
      <c r="A4" s="33">
        <v>43831</v>
      </c>
      <c r="B4" s="30">
        <v>0</v>
      </c>
      <c r="C4" s="25">
        <v>5.8000000000000003E-2</v>
      </c>
      <c r="D4" s="25">
        <v>5.8000000000000003E-2</v>
      </c>
    </row>
    <row r="5" spans="1:13" x14ac:dyDescent="0.45">
      <c r="A5" s="33">
        <v>43922</v>
      </c>
      <c r="B5" s="25">
        <v>-5.8999999999999997E-2</v>
      </c>
      <c r="C5" s="25">
        <v>-9.9999999999999395E-4</v>
      </c>
    </row>
    <row r="6" spans="1:13" x14ac:dyDescent="0.45">
      <c r="A6" s="33">
        <v>44197</v>
      </c>
      <c r="B6" s="25">
        <v>-2.9499999999999998E-2</v>
      </c>
      <c r="C6" s="25">
        <v>2.8500000000000004E-2</v>
      </c>
    </row>
    <row r="7" spans="1:13" x14ac:dyDescent="0.45">
      <c r="A7" s="33">
        <v>44287</v>
      </c>
      <c r="B7" s="30">
        <v>0</v>
      </c>
      <c r="C7" s="25">
        <v>5.8000000000000003E-2</v>
      </c>
      <c r="M7" s="33"/>
    </row>
    <row r="8" spans="1:13" x14ac:dyDescent="0.45">
      <c r="A8" s="33"/>
      <c r="B8" s="25"/>
      <c r="M8" s="33"/>
    </row>
    <row r="9" spans="1:13" x14ac:dyDescent="0.45">
      <c r="A9" s="35" t="s">
        <v>35</v>
      </c>
      <c r="B9" s="25"/>
      <c r="M9" s="33"/>
    </row>
    <row r="10" spans="1:13" x14ac:dyDescent="0.45">
      <c r="A10" s="33" t="s">
        <v>195</v>
      </c>
      <c r="B10" s="25"/>
      <c r="M10" s="33"/>
    </row>
    <row r="11" spans="1:13" x14ac:dyDescent="0.45">
      <c r="A11" s="33" t="s">
        <v>194</v>
      </c>
      <c r="B11" s="25"/>
      <c r="M11" s="33"/>
    </row>
    <row r="12" spans="1:13" x14ac:dyDescent="0.45">
      <c r="A12" s="33" t="s">
        <v>193</v>
      </c>
      <c r="B12" s="25"/>
      <c r="M12" s="33"/>
    </row>
    <row r="13" spans="1:13" x14ac:dyDescent="0.45">
      <c r="A13" s="33" t="s">
        <v>192</v>
      </c>
      <c r="B13" s="25"/>
      <c r="M13" s="33"/>
    </row>
    <row r="14" spans="1:13" x14ac:dyDescent="0.45">
      <c r="A14" s="33"/>
      <c r="B14" s="25"/>
      <c r="M14" s="33"/>
    </row>
    <row r="15" spans="1:13" x14ac:dyDescent="0.45">
      <c r="A15" s="33" t="s">
        <v>191</v>
      </c>
      <c r="B15" s="34"/>
    </row>
    <row r="16" spans="1:13" x14ac:dyDescent="0.45">
      <c r="A16" s="33" t="s">
        <v>190</v>
      </c>
      <c r="B16" s="25"/>
      <c r="I16" t="s">
        <v>189</v>
      </c>
      <c r="M16" s="33"/>
    </row>
    <row r="17" spans="1:13" x14ac:dyDescent="0.45">
      <c r="A17" s="33"/>
      <c r="B17" s="25"/>
      <c r="I17" s="27" t="s">
        <v>188</v>
      </c>
      <c r="M17" s="33"/>
    </row>
    <row r="18" spans="1:13" x14ac:dyDescent="0.45">
      <c r="A18" s="33"/>
      <c r="B18" s="25"/>
    </row>
    <row r="19" spans="1:13" x14ac:dyDescent="0.45">
      <c r="A19" s="32" t="s">
        <v>31</v>
      </c>
      <c r="B19" s="28" t="s">
        <v>172</v>
      </c>
      <c r="C19" s="28" t="s">
        <v>173</v>
      </c>
      <c r="E19" s="1" t="s">
        <v>187</v>
      </c>
    </row>
    <row r="20" spans="1:13" x14ac:dyDescent="0.45">
      <c r="A20">
        <v>2020</v>
      </c>
      <c r="B20" s="25">
        <v>-5.8999999999999997E-2</v>
      </c>
      <c r="C20" s="25">
        <v>1</v>
      </c>
      <c r="E20" s="26">
        <v>0.5</v>
      </c>
    </row>
    <row r="21" spans="1:13" ht="14.65" thickBot="1" x14ac:dyDescent="0.5">
      <c r="A21" s="10">
        <v>2021</v>
      </c>
      <c r="B21" s="31">
        <v>-2.9499999999999998E-2</v>
      </c>
      <c r="C21" s="25">
        <v>0.5</v>
      </c>
    </row>
    <row r="22" spans="1:13" x14ac:dyDescent="0.45">
      <c r="A22">
        <v>2022</v>
      </c>
      <c r="B22" s="25">
        <v>-8.0000000000000002E-3</v>
      </c>
      <c r="C22" s="25">
        <v>0.25</v>
      </c>
    </row>
    <row r="23" spans="1:13" x14ac:dyDescent="0.45">
      <c r="A23">
        <v>2023</v>
      </c>
      <c r="B23" s="25">
        <v>-4.0000000000000001E-3</v>
      </c>
      <c r="C23" s="25">
        <v>0.125</v>
      </c>
    </row>
    <row r="24" spans="1:13" x14ac:dyDescent="0.45">
      <c r="A24">
        <v>2024</v>
      </c>
      <c r="B24" s="25">
        <v>-2E-3</v>
      </c>
      <c r="C24" s="25">
        <v>6.25E-2</v>
      </c>
    </row>
    <row r="25" spans="1:13" x14ac:dyDescent="0.45">
      <c r="A25">
        <v>2025</v>
      </c>
      <c r="B25" s="25">
        <v>-1E-3</v>
      </c>
      <c r="C25" s="25">
        <v>3.125E-2</v>
      </c>
    </row>
    <row r="26" spans="1:13" x14ac:dyDescent="0.45">
      <c r="A26">
        <v>2026</v>
      </c>
      <c r="B26" s="25">
        <v>-5.0000000000000001E-4</v>
      </c>
      <c r="C26" s="25">
        <v>1.5625E-2</v>
      </c>
    </row>
    <row r="27" spans="1:13" x14ac:dyDescent="0.45">
      <c r="A27">
        <v>2027</v>
      </c>
      <c r="B27" s="25">
        <v>-2.5000000000000001E-4</v>
      </c>
      <c r="C27" s="25">
        <v>7.8125E-3</v>
      </c>
    </row>
    <row r="28" spans="1:13" x14ac:dyDescent="0.45">
      <c r="A28">
        <v>2028</v>
      </c>
      <c r="B28" s="25">
        <v>-1.25E-4</v>
      </c>
      <c r="C28" s="25">
        <v>3.90625E-3</v>
      </c>
    </row>
    <row r="29" spans="1:13" x14ac:dyDescent="0.45">
      <c r="A29">
        <v>2029</v>
      </c>
      <c r="B29" s="25">
        <v>-6.2500000000000001E-5</v>
      </c>
      <c r="C29" s="25">
        <v>1.953125E-3</v>
      </c>
    </row>
    <row r="30" spans="1:13" x14ac:dyDescent="0.45">
      <c r="A30">
        <v>2030</v>
      </c>
      <c r="B30" s="25">
        <v>-3.1250000000000001E-5</v>
      </c>
      <c r="C30" s="25">
        <v>9.765625E-4</v>
      </c>
    </row>
    <row r="31" spans="1:13" x14ac:dyDescent="0.45">
      <c r="A31">
        <v>2031</v>
      </c>
      <c r="B31" s="25">
        <v>-1.5625E-5</v>
      </c>
      <c r="C31" s="25">
        <v>4.8828125E-4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FoPITY-1</vt:lpstr>
      <vt:lpstr>FoPITY-1-WebApp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2020-11-09T16:54:15Z</dcterms:modified>
</cp:coreProperties>
</file>