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BPEaCP\"/>
    </mc:Choice>
  </mc:AlternateContent>
  <xr:revisionPtr revIDLastSave="0" documentId="13_ncr:1_{4E356E6F-8817-4F83-90DF-C171F2A3C8D3}" xr6:coauthVersionLast="45" xr6:coauthVersionMax="45" xr10:uidLastSave="{00000000-0000-0000-0000-000000000000}"/>
  <bookViews>
    <workbookView xWindow="12630" yWindow="1140" windowWidth="14505" windowHeight="14055" xr2:uid="{1123C965-C626-47FF-B97A-098977CD3CC4}"/>
  </bookViews>
  <sheets>
    <sheet name="About" sheetId="1" r:id="rId1"/>
    <sheet name="Pop Projection" sheetId="2" r:id="rId2"/>
    <sheet name="India Population Data" sheetId="15" r:id="rId3"/>
    <sheet name="Emp Pop Ratio" sheetId="3" r:id="rId4"/>
    <sheet name="Avg Emp-Pop Ratio" sheetId="4" r:id="rId5"/>
    <sheet name="OECD VAL" sheetId="10" r:id="rId6"/>
    <sheet name="BGDP_calc" sheetId="25" r:id="rId7"/>
    <sheet name="EE Comp Projection" sheetId="13" r:id="rId8"/>
    <sheet name="BPEaCP-population" sheetId="6" r:id="rId9"/>
    <sheet name="BPEaCP-employedpop" sheetId="8" r:id="rId10"/>
    <sheet name="BPEaCP-employeecomp" sheetId="14" r:id="rId1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3" l="1"/>
  <c r="B13" i="13"/>
  <c r="F14" i="13"/>
  <c r="B14" i="13"/>
  <c r="A9" i="13"/>
  <c r="A8" i="13"/>
  <c r="C4" i="13" a="1"/>
  <c r="R4" i="13"/>
  <c r="Q4" i="13"/>
  <c r="R5" i="13"/>
  <c r="S4" i="13"/>
  <c r="S5" i="13"/>
  <c r="C13" i="13"/>
  <c r="T4" i="13"/>
  <c r="T5" i="13"/>
  <c r="D13" i="13"/>
  <c r="D14" i="13"/>
  <c r="U4" i="13"/>
  <c r="U5" i="13"/>
  <c r="E13" i="13"/>
  <c r="E14" i="13"/>
  <c r="V4" i="13"/>
  <c r="V5" i="13"/>
  <c r="F13" i="13"/>
  <c r="W4" i="13"/>
  <c r="W5" i="13"/>
  <c r="G13" i="13"/>
  <c r="G14" i="13"/>
  <c r="X4" i="13"/>
  <c r="X5" i="13"/>
  <c r="H13" i="13"/>
  <c r="H14" i="13"/>
  <c r="Y4" i="13"/>
  <c r="Y5" i="13"/>
  <c r="I13" i="13"/>
  <c r="I14" i="13"/>
  <c r="Z4" i="13"/>
  <c r="Z5" i="13"/>
  <c r="J13" i="13"/>
  <c r="J14" i="13"/>
  <c r="AA4" i="13"/>
  <c r="AA5" i="13"/>
  <c r="K13" i="13"/>
  <c r="K14" i="13"/>
  <c r="AB4" i="13"/>
  <c r="AB5" i="13"/>
  <c r="L13" i="13"/>
  <c r="L14" i="13"/>
  <c r="AC4" i="13"/>
  <c r="AC5" i="13"/>
  <c r="M13" i="13"/>
  <c r="M14" i="13"/>
  <c r="AD4" i="13"/>
  <c r="AD5" i="13"/>
  <c r="N13" i="13"/>
  <c r="N14" i="13"/>
  <c r="AE4" i="13"/>
  <c r="AE5" i="13"/>
  <c r="O13" i="13"/>
  <c r="O14" i="13"/>
  <c r="AF4" i="13"/>
  <c r="AF5" i="13"/>
  <c r="P13" i="13"/>
  <c r="P14" i="13"/>
  <c r="AG4" i="13"/>
  <c r="AG5" i="13"/>
  <c r="Q13" i="13"/>
  <c r="Q14" i="13"/>
  <c r="AH4" i="13"/>
  <c r="AH5" i="13"/>
  <c r="R13" i="13"/>
  <c r="R14" i="13"/>
  <c r="AI4" i="13"/>
  <c r="AI5" i="13"/>
  <c r="S13" i="13"/>
  <c r="S14" i="13"/>
  <c r="AJ4" i="13"/>
  <c r="AJ5" i="13"/>
  <c r="T13" i="13"/>
  <c r="T14" i="13"/>
  <c r="AK4" i="13"/>
  <c r="AK5" i="13"/>
  <c r="U13" i="13"/>
  <c r="U14" i="13"/>
  <c r="AL4" i="13"/>
  <c r="AL5" i="13"/>
  <c r="V13" i="13"/>
  <c r="V14" i="13"/>
  <c r="AM4" i="13"/>
  <c r="AM5" i="13"/>
  <c r="W13" i="13"/>
  <c r="W14" i="13"/>
  <c r="AN4" i="13"/>
  <c r="AN5" i="13"/>
  <c r="X13" i="13"/>
  <c r="X14" i="13"/>
  <c r="AO4" i="13"/>
  <c r="AO5" i="13"/>
  <c r="Y13" i="13"/>
  <c r="Y14" i="13"/>
  <c r="AP4" i="13"/>
  <c r="AP5" i="13"/>
  <c r="Z13" i="13"/>
  <c r="Z14" i="13"/>
  <c r="AQ4" i="13"/>
  <c r="AQ5" i="13"/>
  <c r="AA13" i="13"/>
  <c r="AA14" i="13"/>
  <c r="AR4" i="13"/>
  <c r="AR5" i="13"/>
  <c r="AB13" i="13"/>
  <c r="AB14" i="13"/>
  <c r="AS4" i="13"/>
  <c r="AS5" i="13"/>
  <c r="AC13" i="13"/>
  <c r="AC14" i="13"/>
  <c r="AT4" i="13"/>
  <c r="AT5" i="13"/>
  <c r="AD13" i="13"/>
  <c r="AD14" i="13"/>
  <c r="AU4" i="13"/>
  <c r="AU5" i="13"/>
  <c r="AE13" i="13"/>
  <c r="AE14" i="13"/>
  <c r="AV4" i="13"/>
  <c r="AV5" i="13"/>
  <c r="AF13" i="13"/>
  <c r="AF14" i="13"/>
  <c r="AW4" i="13"/>
  <c r="AW5" i="13"/>
  <c r="AG13" i="13"/>
  <c r="AG14" i="13"/>
  <c r="AX4" i="13"/>
  <c r="AX5" i="13"/>
  <c r="AH13" i="13"/>
  <c r="AH14" i="13"/>
  <c r="AY4" i="13"/>
  <c r="AY5" i="13"/>
  <c r="AI13" i="13"/>
  <c r="AI14" i="13"/>
  <c r="AZ4" i="13"/>
  <c r="AZ5" i="13"/>
  <c r="AJ13" i="13"/>
  <c r="AJ14" i="13"/>
  <c r="BA4" i="13"/>
  <c r="BA5" i="13"/>
  <c r="AK13" i="13"/>
  <c r="AK14" i="13"/>
  <c r="E4" i="13"/>
  <c r="K4" i="13"/>
  <c r="I4" i="13"/>
  <c r="L4" i="13"/>
  <c r="O4" i="13"/>
  <c r="N4" i="13"/>
  <c r="F4" i="13"/>
  <c r="D4" i="13"/>
  <c r="C4" i="13"/>
  <c r="D5" i="13"/>
  <c r="J4" i="13"/>
  <c r="P4" i="13"/>
  <c r="H4" i="13"/>
  <c r="G4" i="13"/>
  <c r="M4" i="13"/>
  <c r="O5" i="13"/>
  <c r="K5" i="13"/>
  <c r="A63" i="1"/>
  <c r="E5" i="13"/>
  <c r="H5" i="13"/>
  <c r="M5" i="13"/>
  <c r="P5" i="13"/>
  <c r="J5" i="13"/>
  <c r="Q5" i="13"/>
  <c r="I5" i="13"/>
  <c r="G5" i="13"/>
  <c r="N5" i="13"/>
  <c r="F5" i="13"/>
  <c r="L5" i="13"/>
  <c r="A1" i="10"/>
  <c r="B5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B1" i="6" a="1"/>
  <c r="B1" i="6"/>
  <c r="B2" i="14"/>
  <c r="AG2" i="6"/>
  <c r="AG2" i="8"/>
  <c r="AC2" i="6"/>
  <c r="AC2" i="8"/>
  <c r="U2" i="6"/>
  <c r="U2" i="8"/>
  <c r="M2" i="6"/>
  <c r="M2" i="8"/>
  <c r="E2" i="6"/>
  <c r="E2" i="8"/>
  <c r="AC1" i="6"/>
  <c r="U1" i="6"/>
  <c r="M1" i="6"/>
  <c r="E1" i="6"/>
  <c r="AF2" i="6"/>
  <c r="AF2" i="8"/>
  <c r="X2" i="6"/>
  <c r="X2" i="8"/>
  <c r="P2" i="6"/>
  <c r="P2" i="8"/>
  <c r="H2" i="6"/>
  <c r="H2" i="8"/>
  <c r="AF1" i="6"/>
  <c r="L1" i="6"/>
  <c r="D1" i="6"/>
  <c r="AE2" i="6"/>
  <c r="AE2" i="8"/>
  <c r="AA2" i="6"/>
  <c r="AA2" i="8"/>
  <c r="W2" i="6"/>
  <c r="W2" i="8"/>
  <c r="O2" i="6"/>
  <c r="O2" i="8"/>
  <c r="K2" i="6"/>
  <c r="K2" i="8"/>
  <c r="G2" i="6"/>
  <c r="G2" i="8"/>
  <c r="C2" i="6"/>
  <c r="C2" i="8"/>
  <c r="AE1" i="6"/>
  <c r="AA1" i="6"/>
  <c r="W1" i="6"/>
  <c r="S1" i="6"/>
  <c r="O1" i="6"/>
  <c r="K1" i="6"/>
  <c r="G1" i="6"/>
  <c r="C1" i="6"/>
  <c r="Y2" i="6"/>
  <c r="Y2" i="8"/>
  <c r="Q2" i="6"/>
  <c r="Q2" i="8"/>
  <c r="I2" i="6"/>
  <c r="I2" i="8"/>
  <c r="AG1" i="6"/>
  <c r="Y1" i="6"/>
  <c r="Q1" i="6"/>
  <c r="I1" i="6"/>
  <c r="AB2" i="6"/>
  <c r="AB2" i="8"/>
  <c r="T2" i="6"/>
  <c r="T2" i="8"/>
  <c r="L2" i="6"/>
  <c r="L2" i="8"/>
  <c r="D2" i="6"/>
  <c r="D2" i="8"/>
  <c r="AB1" i="6"/>
  <c r="X1" i="6"/>
  <c r="T1" i="6"/>
  <c r="P1" i="6"/>
  <c r="H1" i="6"/>
  <c r="S2" i="6"/>
  <c r="S2" i="8"/>
  <c r="AD2" i="6"/>
  <c r="AD2" i="8"/>
  <c r="Z2" i="6"/>
  <c r="Z2" i="8"/>
  <c r="V2" i="6"/>
  <c r="V2" i="8"/>
  <c r="R2" i="6"/>
  <c r="R2" i="8"/>
  <c r="N2" i="6"/>
  <c r="N2" i="8"/>
  <c r="J2" i="6"/>
  <c r="J2" i="8"/>
  <c r="F2" i="6"/>
  <c r="F2" i="8"/>
  <c r="B2" i="6"/>
  <c r="B2" i="8"/>
  <c r="AD1" i="6"/>
  <c r="Z1" i="6"/>
  <c r="V1" i="6"/>
  <c r="R1" i="6"/>
  <c r="N1" i="6"/>
  <c r="J1" i="6"/>
  <c r="F1" i="6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G2" i="14"/>
  <c r="AF2" i="14"/>
</calcChain>
</file>

<file path=xl/sharedStrings.xml><?xml version="1.0" encoding="utf-8"?>
<sst xmlns="http://schemas.openxmlformats.org/spreadsheetml/2006/main" count="185" uniqueCount="140">
  <si>
    <t>Sources:</t>
  </si>
  <si>
    <t>Population Projection</t>
  </si>
  <si>
    <t>Employment-to-Population Ratio</t>
  </si>
  <si>
    <t>St. Louis Federal Reserve Bank</t>
  </si>
  <si>
    <t>Employment-Population Ratio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</si>
  <si>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</si>
  <si>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</si>
  <si>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</si>
  <si>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</si>
  <si>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</si>
  <si>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</si>
  <si>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</si>
  <si>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</si>
  <si>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</si>
  <si>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</si>
  <si>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</si>
  <si>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</si>
  <si>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</si>
  <si>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</si>
  <si>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</si>
  <si>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</si>
  <si>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</si>
  <si>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</si>
  <si>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</si>
  <si>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</si>
  <si>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</si>
  <si>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</si>
  <si>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</si>
  <si>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</si>
  <si>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</si>
  <si>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</si>
  <si>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</si>
  <si>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</si>
  <si>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</si>
  <si>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</si>
  <si>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</si>
  <si>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</si>
  <si>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</si>
  <si>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</si>
  <si>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</si>
  <si>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</si>
  <si>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</si>
  <si>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</si>
  <si>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</si>
  <si>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</si>
  <si>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</si>
  <si>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</si>
  <si>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</si>
  <si>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</si>
  <si>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</si>
  <si>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</si>
  <si>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</si>
  <si>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</si>
  <si>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</si>
  <si>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</si>
  <si>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</si>
  <si>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</si>
  <si>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</si>
  <si>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</si>
  <si>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</si>
  <si>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</si>
  <si>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</si>
  <si>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</si>
  <si>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</si>
  <si>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</si>
  <si>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</si>
  <si>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</si>
  <si>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</si>
  <si>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</si>
  <si>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</si>
  <si>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</si>
  <si>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</si>
  <si>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</si>
  <si>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</si>
  <si>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</si>
  <si>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</si>
  <si>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</si>
  <si>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</si>
  <si>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</si>
  <si>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</si>
  <si>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</si>
  <si>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</si>
  <si>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</si>
  <si>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</si>
  <si>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</si>
  <si>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</si>
  <si>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</si>
  <si>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</si>
  <si>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</si>
  <si>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</si>
  <si>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</si>
  <si>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</si>
  <si>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</si>
  <si>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</si>
  <si>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</si>
  <si>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</si>
  <si>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</si>
  <si>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</si>
  <si>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India</t>
  </si>
  <si>
    <t>Country Code</t>
  </si>
  <si>
    <t>IND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</si>
  <si>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</si>
  <si>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</si>
  <si>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</si>
  <si>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</si>
  <si>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</si>
  <si>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</si>
  <si>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</si>
  <si>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</si>
  <si>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Frequency: Annual</t>
  </si>
  <si>
    <t>DATE</t>
  </si>
  <si>
    <t>SLEMPTOTLSPZSIND</t>
  </si>
  <si>
    <t>https://fred.stlouisfed.org/series/SLEMPTOTLSPZSIND#0</t>
  </si>
  <si>
    <t>IND: India</t>
  </si>
  <si>
    <t>Data extracted on 21 Aug 2020 19:57 UTC (GMT) from OECD.Stat</t>
  </si>
  <si>
    <t>We use gni per capita as a baseline to estimate current wages</t>
  </si>
  <si>
    <t>Employee Compensation</t>
  </si>
  <si>
    <t>GDP</t>
  </si>
  <si>
    <t>Annual change in GDP</t>
  </si>
  <si>
    <t>2012 dollars per 2010 dollar</t>
  </si>
  <si>
    <t>dollars per million dollars</t>
  </si>
  <si>
    <t>GNI</t>
  </si>
  <si>
    <t>GDP Forecast</t>
  </si>
  <si>
    <t>Quarterly National Accounts</t>
  </si>
  <si>
    <t>https://data.oecd.org/gdp/gdp-long-term-forecast.htm</t>
  </si>
  <si>
    <t>Real GDP long-term forecast</t>
  </si>
  <si>
    <t xml:space="preserve">Population from </t>
  </si>
  <si>
    <t>GNI per capita (constant 2010 US$) - India</t>
  </si>
  <si>
    <t>The World Bank</t>
  </si>
  <si>
    <t>https://data.worldbank.org/indicator/NY.GNP.PCAP.KD?locations=IN</t>
  </si>
  <si>
    <t>GDP (constant 2010 US$) - India</t>
  </si>
  <si>
    <t>https://data.worldbank.org/indicator/NY.GDP.MKTP.KD?locations=IN</t>
  </si>
  <si>
    <t>We use the average ratio of the rate of change between GNI and GDP</t>
  </si>
  <si>
    <t>We use forecasted GDP and ratio of GDP to income to forecast income</t>
  </si>
  <si>
    <t>(USD 2012 $)</t>
  </si>
  <si>
    <t>USD 2019 $</t>
  </si>
  <si>
    <t>USD 2012 $</t>
  </si>
  <si>
    <t>Perc Change in GDP as proxy for compensation</t>
  </si>
  <si>
    <t>2015 to 2012 dollars</t>
  </si>
  <si>
    <t>We start with 2015 Total Employee Compensation and scale this value by forecasted real 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</si>
</sst>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14" fontId="0" fillId="0" borderId="0" xfId="0" applyNumberFormat="1"/>
    <xf numFmtId="0" fontId="0" fillId="0" borderId="0" xfId="0" applyFont="1"/>
    <xf numFmtId="0" fontId="5" fillId="0" borderId="1" xfId="5" applyFont="1" applyBorder="1"/>
    <xf numFmtId="0" fontId="4" fillId="0" borderId="0" xfId="5"/>
    <xf numFmtId="0" fontId="6" fillId="0" borderId="1" xfId="5" applyFont="1" applyBorder="1" applyAlignment="1">
      <alignment horizontal="left" wrapText="1"/>
    </xf>
    <xf numFmtId="0" fontId="9" fillId="6" borderId="1" xfId="5" applyFont="1" applyFill="1" applyBorder="1" applyAlignment="1">
      <alignment horizontal="center" vertical="top" wrapText="1"/>
    </xf>
    <xf numFmtId="0" fontId="10" fillId="7" borderId="1" xfId="5" applyFont="1" applyFill="1" applyBorder="1" applyAlignment="1">
      <alignment wrapText="1"/>
    </xf>
    <xf numFmtId="0" fontId="11" fillId="8" borderId="1" xfId="5" applyFont="1" applyFill="1" applyBorder="1" applyAlignment="1">
      <alignment horizontal="center"/>
    </xf>
    <xf numFmtId="0" fontId="12" fillId="7" borderId="1" xfId="5" applyFont="1" applyFill="1" applyBorder="1" applyAlignment="1">
      <alignment vertical="top" wrapText="1"/>
    </xf>
    <xf numFmtId="167" fontId="5" fillId="0" borderId="1" xfId="5" applyNumberFormat="1" applyFont="1" applyBorder="1" applyAlignment="1">
      <alignment horizontal="right"/>
    </xf>
    <xf numFmtId="167" fontId="5" fillId="9" borderId="1" xfId="5" applyNumberFormat="1" applyFont="1" applyFill="1" applyBorder="1" applyAlignment="1">
      <alignment horizontal="right"/>
    </xf>
    <xf numFmtId="0" fontId="13" fillId="0" borderId="0" xfId="5" applyFont="1" applyAlignment="1">
      <alignment horizontal="left"/>
    </xf>
    <xf numFmtId="43" fontId="0" fillId="0" borderId="0" xfId="6" applyFont="1"/>
    <xf numFmtId="9" fontId="0" fillId="0" borderId="0" xfId="1" applyFont="1"/>
    <xf numFmtId="0" fontId="0" fillId="0" borderId="0" xfId="0" applyFill="1"/>
    <xf numFmtId="0" fontId="2" fillId="0" borderId="0" xfId="0" applyFont="1" applyFill="1"/>
    <xf numFmtId="0" fontId="3" fillId="0" borderId="0" xfId="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11" fontId="0" fillId="0" borderId="0" xfId="6" applyNumberFormat="1" applyFont="1"/>
    <xf numFmtId="0" fontId="0" fillId="11" borderId="0" xfId="0" applyFill="1"/>
    <xf numFmtId="0" fontId="0" fillId="12" borderId="0" xfId="0" applyFill="1"/>
    <xf numFmtId="11" fontId="0" fillId="13" borderId="0" xfId="0" applyNumberFormat="1" applyFill="1"/>
    <xf numFmtId="0" fontId="7" fillId="5" borderId="2" xfId="5" applyFont="1" applyFill="1" applyBorder="1" applyAlignment="1">
      <alignment horizontal="right" vertical="top" wrapText="1"/>
    </xf>
    <xf numFmtId="0" fontId="7" fillId="5" borderId="3" xfId="5" applyFont="1" applyFill="1" applyBorder="1" applyAlignment="1">
      <alignment horizontal="right" vertical="top" wrapText="1"/>
    </xf>
    <xf numFmtId="0" fontId="9" fillId="5" borderId="2" xfId="5" applyFont="1" applyFill="1" applyBorder="1" applyAlignment="1">
      <alignment vertical="top" wrapText="1"/>
    </xf>
    <xf numFmtId="0" fontId="9" fillId="5" borderId="4" xfId="5" applyFont="1" applyFill="1" applyBorder="1" applyAlignment="1">
      <alignment vertical="top" wrapText="1"/>
    </xf>
    <xf numFmtId="0" fontId="9" fillId="5" borderId="3" xfId="5" applyFont="1" applyFill="1" applyBorder="1" applyAlignment="1">
      <alignment vertical="top" wrapText="1"/>
    </xf>
    <xf numFmtId="0" fontId="7" fillId="6" borderId="2" xfId="5" applyFont="1" applyFill="1" applyBorder="1" applyAlignment="1">
      <alignment horizontal="right" vertical="center" wrapText="1"/>
    </xf>
    <xf numFmtId="0" fontId="7" fillId="6" borderId="3" xfId="5" applyFont="1" applyFill="1" applyBorder="1" applyAlignment="1">
      <alignment horizontal="right" vertical="center" wrapText="1"/>
    </xf>
    <xf numFmtId="0" fontId="8" fillId="5" borderId="2" xfId="5" applyFont="1" applyFill="1" applyBorder="1" applyAlignment="1">
      <alignment vertical="top" wrapText="1"/>
    </xf>
    <xf numFmtId="0" fontId="8" fillId="5" borderId="4" xfId="5" applyFont="1" applyFill="1" applyBorder="1" applyAlignment="1">
      <alignment vertical="top" wrapText="1"/>
    </xf>
    <xf numFmtId="0" fontId="8" fillId="5" borderId="3" xfId="5" applyFont="1" applyFill="1" applyBorder="1" applyAlignment="1">
      <alignment vertical="top" wrapText="1"/>
    </xf>
  </cellXfs>
  <cellStyles count="7">
    <cellStyle name="Comma" xfId="6" builtinId="3"/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Normal 3 2" xfId="5" xr:uid="{63B9D23C-C46C-4A3E-B645-08E74149EC3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m/d/yyyy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</c:numCache>
            </c:numRef>
          </c:xVal>
          <c:yVal>
            <c:numRef>
              <c:f>'Emp Pop Ratio'!$B$12:$B$881</c:f>
              <c:numCache>
                <c:formatCode>General</c:formatCode>
                <c:ptCount val="870"/>
                <c:pt idx="0">
                  <c:v>55.196998596191399</c:v>
                </c:pt>
                <c:pt idx="1">
                  <c:v>55.138999938964801</c:v>
                </c:pt>
                <c:pt idx="2">
                  <c:v>55.076999664306598</c:v>
                </c:pt>
                <c:pt idx="3">
                  <c:v>55.097000122070298</c:v>
                </c:pt>
                <c:pt idx="4">
                  <c:v>54.974998474121101</c:v>
                </c:pt>
                <c:pt idx="5">
                  <c:v>54.824001312255902</c:v>
                </c:pt>
                <c:pt idx="6">
                  <c:v>54.689998626708999</c:v>
                </c:pt>
                <c:pt idx="7">
                  <c:v>54.554000854492202</c:v>
                </c:pt>
                <c:pt idx="8">
                  <c:v>54.390998840332003</c:v>
                </c:pt>
                <c:pt idx="9">
                  <c:v>54.2820014953613</c:v>
                </c:pt>
                <c:pt idx="10">
                  <c:v>54.3810005187988</c:v>
                </c:pt>
                <c:pt idx="11">
                  <c:v>54.4539985656738</c:v>
                </c:pt>
                <c:pt idx="12">
                  <c:v>54.570999145507798</c:v>
                </c:pt>
                <c:pt idx="13">
                  <c:v>54.735000610351598</c:v>
                </c:pt>
                <c:pt idx="14">
                  <c:v>54.918998718261697</c:v>
                </c:pt>
                <c:pt idx="15">
                  <c:v>54.168998718261697</c:v>
                </c:pt>
                <c:pt idx="16">
                  <c:v>53.435001373291001</c:v>
                </c:pt>
                <c:pt idx="17">
                  <c:v>52.679000854492202</c:v>
                </c:pt>
                <c:pt idx="18">
                  <c:v>51.762001037597699</c:v>
                </c:pt>
                <c:pt idx="19">
                  <c:v>50.984001159667997</c:v>
                </c:pt>
                <c:pt idx="20">
                  <c:v>50.103000640869098</c:v>
                </c:pt>
                <c:pt idx="21">
                  <c:v>49.244998931884801</c:v>
                </c:pt>
                <c:pt idx="22">
                  <c:v>48.793998718261697</c:v>
                </c:pt>
                <c:pt idx="23">
                  <c:v>48.389999389648402</c:v>
                </c:pt>
                <c:pt idx="24">
                  <c:v>47.980998992919901</c:v>
                </c:pt>
                <c:pt idx="25">
                  <c:v>47.566001892089801</c:v>
                </c:pt>
                <c:pt idx="26">
                  <c:v>47.175998687744098</c:v>
                </c:pt>
                <c:pt idx="27">
                  <c:v>46.785999298095703</c:v>
                </c:pt>
                <c:pt idx="28">
                  <c:v>46.652999877929702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Projection'!$A$14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Projection'!$B$14:$T$14</c:f>
              <c:numCache>
                <c:formatCode>0.00E+00</c:formatCode>
                <c:ptCount val="19"/>
                <c:pt idx="0">
                  <c:v>648932705513.74646</c:v>
                </c:pt>
                <c:pt idx="1">
                  <c:v>707918846361.57983</c:v>
                </c:pt>
                <c:pt idx="2">
                  <c:v>818344383532.20264</c:v>
                </c:pt>
                <c:pt idx="3">
                  <c:v>836980290061.51233</c:v>
                </c:pt>
                <c:pt idx="4">
                  <c:v>886948415451.31848</c:v>
                </c:pt>
                <c:pt idx="5">
                  <c:v>955425934734.17578</c:v>
                </c:pt>
                <c:pt idx="6">
                  <c:v>1025215907034.9503</c:v>
                </c:pt>
                <c:pt idx="7">
                  <c:v>1096179983615.0687</c:v>
                </c:pt>
                <c:pt idx="8">
                  <c:v>1168400674225.9873</c:v>
                </c:pt>
                <c:pt idx="9">
                  <c:v>1242245005003.4944</c:v>
                </c:pt>
                <c:pt idx="10">
                  <c:v>1318060085936.4753</c:v>
                </c:pt>
                <c:pt idx="11">
                  <c:v>1395943600983.551</c:v>
                </c:pt>
                <c:pt idx="12">
                  <c:v>1476054879319.9473</c:v>
                </c:pt>
                <c:pt idx="13">
                  <c:v>1558453669386.3738</c:v>
                </c:pt>
                <c:pt idx="14">
                  <c:v>1643170319597.1592</c:v>
                </c:pt>
                <c:pt idx="15">
                  <c:v>1730209571892.0427</c:v>
                </c:pt>
                <c:pt idx="16">
                  <c:v>1819567632719.2329</c:v>
                </c:pt>
                <c:pt idx="17">
                  <c:v>1911171476206.7512</c:v>
                </c:pt>
                <c:pt idx="18">
                  <c:v>2005029637846.1277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17</xdr:row>
      <xdr:rowOff>54769</xdr:rowOff>
    </xdr:from>
    <xdr:to>
      <xdr:col>11</xdr:col>
      <xdr:colOff>447675</xdr:colOff>
      <xdr:row>34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IND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IN" TargetMode="External"/><Relationship Id="rId5" Type="http://schemas.openxmlformats.org/officeDocument/2006/relationships/hyperlink" Target="https://data.worldbank.org/indicator/NY.GNP.PCAP.KD?locations=IN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63"/>
  <sheetViews>
    <sheetView tabSelected="1" topLeftCell="A10" workbookViewId="0">
      <selection activeCell="F23" sqref="F23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96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105</v>
      </c>
    </row>
    <row r="5" spans="1:2" x14ac:dyDescent="0.25">
      <c r="B5" t="s">
        <v>106</v>
      </c>
    </row>
    <row r="6" spans="1:2" x14ac:dyDescent="0.25">
      <c r="B6" t="s">
        <v>107</v>
      </c>
    </row>
    <row r="7" spans="1:2" x14ac:dyDescent="0.25">
      <c r="B7" s="4" t="s">
        <v>108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4</v>
      </c>
    </row>
    <row r="13" spans="1:2" x14ac:dyDescent="0.25">
      <c r="B13" s="4" t="s">
        <v>112</v>
      </c>
    </row>
    <row r="15" spans="1:2" x14ac:dyDescent="0.25">
      <c r="B15" s="2" t="s">
        <v>81</v>
      </c>
    </row>
    <row r="16" spans="1:2" x14ac:dyDescent="0.25">
      <c r="B16" t="s">
        <v>82</v>
      </c>
    </row>
    <row r="17" spans="2:2" x14ac:dyDescent="0.25">
      <c r="B17" s="3">
        <v>2018</v>
      </c>
    </row>
    <row r="18" spans="2:2" x14ac:dyDescent="0.25">
      <c r="B18" t="s">
        <v>83</v>
      </c>
    </row>
    <row r="19" spans="2:2" x14ac:dyDescent="0.25">
      <c r="B19" s="4" t="s">
        <v>84</v>
      </c>
    </row>
    <row r="20" spans="2:2" x14ac:dyDescent="0.25">
      <c r="B20" t="s">
        <v>85</v>
      </c>
    </row>
    <row r="22" spans="2:2" x14ac:dyDescent="0.25">
      <c r="B22" s="2" t="s">
        <v>121</v>
      </c>
    </row>
    <row r="23" spans="2:2" s="28" customFormat="1" x14ac:dyDescent="0.25">
      <c r="B23" s="28" t="s">
        <v>128</v>
      </c>
    </row>
    <row r="24" spans="2:2" s="28" customFormat="1" x14ac:dyDescent="0.25">
      <c r="B24" s="32">
        <v>2020</v>
      </c>
    </row>
    <row r="25" spans="2:2" s="28" customFormat="1" x14ac:dyDescent="0.25">
      <c r="B25" s="31" t="s">
        <v>127</v>
      </c>
    </row>
    <row r="26" spans="2:2" s="28" customFormat="1" x14ac:dyDescent="0.25">
      <c r="B26" s="4" t="s">
        <v>129</v>
      </c>
    </row>
    <row r="27" spans="2:2" s="28" customFormat="1" x14ac:dyDescent="0.25">
      <c r="B27" s="29"/>
    </row>
    <row r="28" spans="2:2" s="28" customFormat="1" x14ac:dyDescent="0.25">
      <c r="B28" s="2" t="s">
        <v>117</v>
      </c>
    </row>
    <row r="29" spans="2:2" s="28" customFormat="1" x14ac:dyDescent="0.25">
      <c r="B29" s="28" t="s">
        <v>128</v>
      </c>
    </row>
    <row r="30" spans="2:2" s="28" customFormat="1" x14ac:dyDescent="0.25">
      <c r="B30" s="32">
        <v>2020</v>
      </c>
    </row>
    <row r="31" spans="2:2" s="28" customFormat="1" x14ac:dyDescent="0.25">
      <c r="B31" s="31" t="s">
        <v>130</v>
      </c>
    </row>
    <row r="32" spans="2:2" s="28" customFormat="1" x14ac:dyDescent="0.25">
      <c r="B32" s="4" t="s">
        <v>131</v>
      </c>
    </row>
    <row r="33" spans="1:2" s="28" customFormat="1" x14ac:dyDescent="0.25">
      <c r="B33" s="30"/>
    </row>
    <row r="34" spans="1:2" s="28" customFormat="1" x14ac:dyDescent="0.25">
      <c r="B34" s="2" t="s">
        <v>122</v>
      </c>
    </row>
    <row r="35" spans="1:2" x14ac:dyDescent="0.25">
      <c r="B35" t="s">
        <v>82</v>
      </c>
    </row>
    <row r="36" spans="1:2" x14ac:dyDescent="0.25">
      <c r="B36" s="3">
        <v>2018</v>
      </c>
    </row>
    <row r="37" spans="1:2" x14ac:dyDescent="0.25">
      <c r="B37" t="s">
        <v>123</v>
      </c>
    </row>
    <row r="38" spans="1:2" x14ac:dyDescent="0.25">
      <c r="B38" s="4" t="s">
        <v>124</v>
      </c>
    </row>
    <row r="39" spans="1:2" x14ac:dyDescent="0.25">
      <c r="B39" t="s">
        <v>125</v>
      </c>
    </row>
    <row r="41" spans="1:2" x14ac:dyDescent="0.25">
      <c r="A41" s="1" t="s">
        <v>22</v>
      </c>
    </row>
    <row r="43" spans="1:2" x14ac:dyDescent="0.25">
      <c r="A43" s="1" t="s">
        <v>19</v>
      </c>
    </row>
    <row r="44" spans="1:2" x14ac:dyDescent="0.25">
      <c r="A44" t="s">
        <v>126</v>
      </c>
    </row>
    <row r="46" spans="1:2" x14ac:dyDescent="0.25">
      <c r="A46" s="1" t="s">
        <v>92</v>
      </c>
    </row>
    <row r="47" spans="1:2" x14ac:dyDescent="0.25">
      <c r="A47" t="s">
        <v>86</v>
      </c>
    </row>
    <row r="48" spans="1:2" x14ac:dyDescent="0.25">
      <c r="A48" t="s">
        <v>87</v>
      </c>
    </row>
    <row r="49" spans="1:2" x14ac:dyDescent="0.25">
      <c r="A49" t="s">
        <v>88</v>
      </c>
    </row>
    <row r="50" spans="1:2" x14ac:dyDescent="0.25">
      <c r="A50" t="s">
        <v>89</v>
      </c>
    </row>
    <row r="51" spans="1:2" x14ac:dyDescent="0.25">
      <c r="A51" t="s">
        <v>90</v>
      </c>
    </row>
    <row r="52" spans="1:2" x14ac:dyDescent="0.25">
      <c r="A52" t="s">
        <v>91</v>
      </c>
    </row>
    <row r="54" spans="1:2" x14ac:dyDescent="0.25">
      <c r="A54" s="1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115</v>
      </c>
    </row>
    <row r="58" spans="1:2" x14ac:dyDescent="0.25">
      <c r="A58" t="s">
        <v>132</v>
      </c>
    </row>
    <row r="59" spans="1:2" x14ac:dyDescent="0.25">
      <c r="A59" t="s">
        <v>133</v>
      </c>
    </row>
    <row r="61" spans="1:2" x14ac:dyDescent="0.25">
      <c r="A61">
        <v>0.9686815713640794</v>
      </c>
      <c r="B61" t="s">
        <v>138</v>
      </c>
    </row>
    <row r="62" spans="1:2" x14ac:dyDescent="0.25">
      <c r="A62">
        <v>1.0529130131709286</v>
      </c>
      <c r="B62" t="s">
        <v>119</v>
      </c>
    </row>
    <row r="63" spans="1:2" x14ac:dyDescent="0.25">
      <c r="A63">
        <f>10^6</f>
        <v>1000000</v>
      </c>
      <c r="B63" t="s">
        <v>120</v>
      </c>
    </row>
  </sheetData>
  <hyperlinks>
    <hyperlink ref="B19" r:id="rId1" display="https://stats.oecd.org/Index.aspx?DataSetCode=IOTS" xr:uid="{6BFC046D-FBF4-4CDE-94E6-3BD9264C4041}"/>
    <hyperlink ref="B13" r:id="rId2" location="0" display="https://fred.stlouisfed.org/series/SLEMPTOTLSPZSIND - 0" xr:uid="{294DBEFB-1141-45FD-BAC2-70140948B62E}"/>
    <hyperlink ref="B38" r:id="rId3" xr:uid="{53CD0C95-E294-4307-BEF1-B1C410FF2420}"/>
    <hyperlink ref="B7" r:id="rId4" xr:uid="{F25B7C8A-612E-4BEF-83C2-30F0C31DE36A}"/>
    <hyperlink ref="B26" r:id="rId5" xr:uid="{1322CFA9-E74A-4186-9D9A-3F055E761918}"/>
    <hyperlink ref="B32" r:id="rId6" xr:uid="{C0DEF7E5-1A5F-415D-8D13-B65D636E0EE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B38"/>
  <sheetViews>
    <sheetView workbookViewId="0"/>
  </sheetViews>
  <sheetFormatPr defaultRowHeight="15" x14ac:dyDescent="0.25"/>
  <cols>
    <col min="2" max="2" width="15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2014</v>
      </c>
      <c r="B2">
        <f>'India Population Data'!B19</f>
        <v>1293859294</v>
      </c>
    </row>
    <row r="3" spans="1:2" x14ac:dyDescent="0.25">
      <c r="A3">
        <v>2015</v>
      </c>
      <c r="B3">
        <f>'India Population Data'!B20</f>
        <v>1309053980</v>
      </c>
    </row>
    <row r="4" spans="1:2" x14ac:dyDescent="0.25">
      <c r="A4">
        <v>2016</v>
      </c>
      <c r="B4">
        <f>'India Population Data'!B21</f>
        <v>1324171354</v>
      </c>
    </row>
    <row r="5" spans="1:2" x14ac:dyDescent="0.25">
      <c r="A5">
        <v>2017</v>
      </c>
      <c r="B5">
        <f>'India Population Data'!B22</f>
        <v>1339180000</v>
      </c>
    </row>
    <row r="6" spans="1:2" x14ac:dyDescent="0.25">
      <c r="A6">
        <v>2018</v>
      </c>
      <c r="B6">
        <f>'India Population Data'!B23</f>
        <v>1354052000</v>
      </c>
    </row>
    <row r="7" spans="1:2" x14ac:dyDescent="0.25">
      <c r="A7">
        <v>2019</v>
      </c>
      <c r="B7">
        <f>'India Population Data'!B24</f>
        <v>1368738000</v>
      </c>
    </row>
    <row r="8" spans="1:2" x14ac:dyDescent="0.25">
      <c r="A8">
        <v>2020</v>
      </c>
      <c r="B8">
        <f>'India Population Data'!B25</f>
        <v>1383198000</v>
      </c>
    </row>
    <row r="9" spans="1:2" x14ac:dyDescent="0.25">
      <c r="A9">
        <v>2021</v>
      </c>
      <c r="B9">
        <f>'India Population Data'!B26</f>
        <v>1397423000</v>
      </c>
    </row>
    <row r="10" spans="1:2" x14ac:dyDescent="0.25">
      <c r="A10">
        <v>2022</v>
      </c>
      <c r="B10">
        <f>'India Population Data'!B27</f>
        <v>1411415000</v>
      </c>
    </row>
    <row r="11" spans="1:2" x14ac:dyDescent="0.25">
      <c r="A11">
        <v>2023</v>
      </c>
      <c r="B11">
        <f>'India Population Data'!B28</f>
        <v>1425158000</v>
      </c>
    </row>
    <row r="12" spans="1:2" x14ac:dyDescent="0.25">
      <c r="A12">
        <v>2024</v>
      </c>
      <c r="B12">
        <f>'India Population Data'!B29</f>
        <v>1438635000</v>
      </c>
    </row>
    <row r="13" spans="1:2" x14ac:dyDescent="0.25">
      <c r="A13">
        <v>2025</v>
      </c>
      <c r="B13">
        <f>'India Population Data'!B30</f>
        <v>1451829000</v>
      </c>
    </row>
    <row r="14" spans="1:2" x14ac:dyDescent="0.25">
      <c r="A14">
        <v>2026</v>
      </c>
      <c r="B14">
        <f>'India Population Data'!B31</f>
        <v>1464726000</v>
      </c>
    </row>
    <row r="15" spans="1:2" x14ac:dyDescent="0.25">
      <c r="A15">
        <v>2027</v>
      </c>
      <c r="B15">
        <f>'India Population Data'!B32</f>
        <v>1477312000</v>
      </c>
    </row>
    <row r="16" spans="1:2" x14ac:dyDescent="0.25">
      <c r="A16">
        <v>2028</v>
      </c>
      <c r="B16">
        <f>'India Population Data'!B33</f>
        <v>1489565000</v>
      </c>
    </row>
    <row r="17" spans="1:2" x14ac:dyDescent="0.25">
      <c r="A17">
        <v>2029</v>
      </c>
      <c r="B17">
        <f>'India Population Data'!B34</f>
        <v>1501462000</v>
      </c>
    </row>
    <row r="18" spans="1:2" x14ac:dyDescent="0.25">
      <c r="A18">
        <v>2030</v>
      </c>
      <c r="B18">
        <f>'India Population Data'!B35</f>
        <v>1512985000</v>
      </c>
    </row>
    <row r="19" spans="1:2" x14ac:dyDescent="0.25">
      <c r="A19">
        <v>2031</v>
      </c>
      <c r="B19">
        <f>'India Population Data'!B36</f>
        <v>1524124000</v>
      </c>
    </row>
    <row r="20" spans="1:2" x14ac:dyDescent="0.25">
      <c r="A20">
        <v>2032</v>
      </c>
      <c r="B20">
        <f>'India Population Data'!B37</f>
        <v>1534869000</v>
      </c>
    </row>
    <row r="21" spans="1:2" x14ac:dyDescent="0.25">
      <c r="A21">
        <v>2033</v>
      </c>
      <c r="B21">
        <f>'India Population Data'!B38</f>
        <v>1545204000</v>
      </c>
    </row>
    <row r="22" spans="1:2" x14ac:dyDescent="0.25">
      <c r="A22">
        <v>2034</v>
      </c>
      <c r="B22">
        <f>'India Population Data'!B39</f>
        <v>1555108000</v>
      </c>
    </row>
    <row r="23" spans="1:2" x14ac:dyDescent="0.25">
      <c r="A23">
        <v>2035</v>
      </c>
      <c r="B23">
        <f>'India Population Data'!B40</f>
        <v>1564570000</v>
      </c>
    </row>
    <row r="24" spans="1:2" x14ac:dyDescent="0.25">
      <c r="A24">
        <v>2036</v>
      </c>
      <c r="B24">
        <f>'India Population Data'!B41</f>
        <v>1573582000</v>
      </c>
    </row>
    <row r="25" spans="1:2" x14ac:dyDescent="0.25">
      <c r="A25">
        <v>2037</v>
      </c>
      <c r="B25">
        <f>'India Population Data'!B42</f>
        <v>1582147000</v>
      </c>
    </row>
    <row r="26" spans="1:2" x14ac:dyDescent="0.25">
      <c r="A26">
        <v>2038</v>
      </c>
      <c r="B26">
        <f>'India Population Data'!B43</f>
        <v>1590282000</v>
      </c>
    </row>
    <row r="27" spans="1:2" x14ac:dyDescent="0.25">
      <c r="A27">
        <v>2039</v>
      </c>
      <c r="B27">
        <f>'India Population Data'!B44</f>
        <v>1598011000</v>
      </c>
    </row>
    <row r="28" spans="1:2" x14ac:dyDescent="0.25">
      <c r="A28">
        <v>2040</v>
      </c>
      <c r="B28">
        <f>'India Population Data'!B45</f>
        <v>1605356000</v>
      </c>
    </row>
    <row r="29" spans="1:2" x14ac:dyDescent="0.25">
      <c r="A29">
        <v>2041</v>
      </c>
      <c r="B29">
        <f>'India Population Data'!B46</f>
        <v>1612320000</v>
      </c>
    </row>
    <row r="30" spans="1:2" x14ac:dyDescent="0.25">
      <c r="A30">
        <v>2042</v>
      </c>
      <c r="B30">
        <f>'India Population Data'!B47</f>
        <v>1618906000</v>
      </c>
    </row>
    <row r="31" spans="1:2" x14ac:dyDescent="0.25">
      <c r="A31">
        <v>2043</v>
      </c>
      <c r="B31">
        <f>'India Population Data'!B48</f>
        <v>1625123000</v>
      </c>
    </row>
    <row r="32" spans="1:2" x14ac:dyDescent="0.25">
      <c r="A32">
        <v>2044</v>
      </c>
      <c r="B32">
        <f>'India Population Data'!B49</f>
        <v>1630984000</v>
      </c>
    </row>
    <row r="33" spans="1:2" x14ac:dyDescent="0.25">
      <c r="A33">
        <v>2045</v>
      </c>
      <c r="B33">
        <f>'India Population Data'!B50</f>
        <v>1636496000</v>
      </c>
    </row>
    <row r="34" spans="1:2" x14ac:dyDescent="0.25">
      <c r="A34">
        <v>2046</v>
      </c>
      <c r="B34">
        <f>'India Population Data'!B51</f>
        <v>1641667000</v>
      </c>
    </row>
    <row r="35" spans="1:2" x14ac:dyDescent="0.25">
      <c r="A35">
        <v>2047</v>
      </c>
      <c r="B35">
        <f>'India Population Data'!B52</f>
        <v>1646498000</v>
      </c>
    </row>
    <row r="36" spans="1:2" x14ac:dyDescent="0.25">
      <c r="A36">
        <v>2048</v>
      </c>
      <c r="B36">
        <f>'India Population Data'!B53</f>
        <v>1650994000</v>
      </c>
    </row>
    <row r="37" spans="1:2" x14ac:dyDescent="0.25">
      <c r="A37">
        <v>2049</v>
      </c>
      <c r="B37">
        <f>'India Population Data'!B54</f>
        <v>1655153000</v>
      </c>
    </row>
    <row r="38" spans="1:2" x14ac:dyDescent="0.25">
      <c r="A38">
        <v>2050</v>
      </c>
      <c r="B38">
        <f>'India Population Data'!B55</f>
        <v>1658978000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D72D-FB12-4EFD-BBFA-B9A83A93CCFD}">
  <dimension ref="A1:B55"/>
  <sheetViews>
    <sheetView workbookViewId="0"/>
  </sheetViews>
  <sheetFormatPr defaultRowHeight="15" x14ac:dyDescent="0.25"/>
  <cols>
    <col min="1" max="1" width="13.85546875" bestFit="1" customWidth="1"/>
    <col min="2" max="2" width="16.7109375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99</v>
      </c>
      <c r="B2" t="s">
        <v>100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103</v>
      </c>
      <c r="B4" t="s">
        <v>104</v>
      </c>
    </row>
    <row r="5" spans="1:2" x14ac:dyDescent="0.25">
      <c r="A5">
        <v>2000</v>
      </c>
      <c r="B5">
        <v>1053050912</v>
      </c>
    </row>
    <row r="6" spans="1:2" x14ac:dyDescent="0.25">
      <c r="A6">
        <v>2001</v>
      </c>
      <c r="B6">
        <v>1071477855</v>
      </c>
    </row>
    <row r="7" spans="1:2" x14ac:dyDescent="0.25">
      <c r="A7">
        <v>2002</v>
      </c>
      <c r="B7">
        <v>1089807112</v>
      </c>
    </row>
    <row r="8" spans="1:2" x14ac:dyDescent="0.25">
      <c r="A8">
        <v>2003</v>
      </c>
      <c r="B8">
        <v>1108027848</v>
      </c>
    </row>
    <row r="9" spans="1:2" x14ac:dyDescent="0.25">
      <c r="A9">
        <v>2004</v>
      </c>
      <c r="B9">
        <v>1126135777</v>
      </c>
    </row>
    <row r="10" spans="1:2" x14ac:dyDescent="0.25">
      <c r="A10">
        <v>2005</v>
      </c>
      <c r="B10">
        <v>1144118674</v>
      </c>
    </row>
    <row r="11" spans="1:2" x14ac:dyDescent="0.25">
      <c r="A11">
        <v>2006</v>
      </c>
      <c r="B11">
        <v>1161977719</v>
      </c>
    </row>
    <row r="12" spans="1:2" x14ac:dyDescent="0.25">
      <c r="A12">
        <v>2007</v>
      </c>
      <c r="B12">
        <v>1179681239</v>
      </c>
    </row>
    <row r="13" spans="1:2" x14ac:dyDescent="0.25">
      <c r="A13">
        <v>2008</v>
      </c>
      <c r="B13">
        <v>1197146906</v>
      </c>
    </row>
    <row r="14" spans="1:2" x14ac:dyDescent="0.25">
      <c r="A14">
        <v>2009</v>
      </c>
      <c r="B14">
        <v>1214270132</v>
      </c>
    </row>
    <row r="15" spans="1:2" x14ac:dyDescent="0.25">
      <c r="A15">
        <v>2010</v>
      </c>
      <c r="B15">
        <v>1230980691</v>
      </c>
    </row>
    <row r="16" spans="1:2" x14ac:dyDescent="0.25">
      <c r="A16">
        <v>2011</v>
      </c>
      <c r="B16">
        <v>1247236029</v>
      </c>
    </row>
    <row r="17" spans="1:2" x14ac:dyDescent="0.25">
      <c r="A17">
        <v>2012</v>
      </c>
      <c r="B17">
        <v>1263065852</v>
      </c>
    </row>
    <row r="18" spans="1:2" x14ac:dyDescent="0.25">
      <c r="A18">
        <v>2013</v>
      </c>
      <c r="B18">
        <v>1278562207</v>
      </c>
    </row>
    <row r="19" spans="1:2" x14ac:dyDescent="0.25">
      <c r="A19" s="15">
        <v>2014</v>
      </c>
      <c r="B19" s="15">
        <v>1293859294</v>
      </c>
    </row>
    <row r="20" spans="1:2" x14ac:dyDescent="0.25">
      <c r="A20">
        <v>2015</v>
      </c>
      <c r="B20">
        <v>1309053980</v>
      </c>
    </row>
    <row r="21" spans="1:2" x14ac:dyDescent="0.25">
      <c r="A21">
        <v>2016</v>
      </c>
      <c r="B21">
        <v>1324171354</v>
      </c>
    </row>
    <row r="22" spans="1:2" x14ac:dyDescent="0.25">
      <c r="A22">
        <v>2017</v>
      </c>
      <c r="B22">
        <v>1339180000</v>
      </c>
    </row>
    <row r="23" spans="1:2" x14ac:dyDescent="0.25">
      <c r="A23">
        <v>2018</v>
      </c>
      <c r="B23">
        <v>1354052000</v>
      </c>
    </row>
    <row r="24" spans="1:2" x14ac:dyDescent="0.25">
      <c r="A24">
        <v>2019</v>
      </c>
      <c r="B24">
        <v>1368738000</v>
      </c>
    </row>
    <row r="25" spans="1:2" x14ac:dyDescent="0.25">
      <c r="A25">
        <v>2020</v>
      </c>
      <c r="B25">
        <v>1383198000</v>
      </c>
    </row>
    <row r="26" spans="1:2" x14ac:dyDescent="0.25">
      <c r="A26">
        <v>2021</v>
      </c>
      <c r="B26">
        <v>1397423000</v>
      </c>
    </row>
    <row r="27" spans="1:2" x14ac:dyDescent="0.25">
      <c r="A27">
        <v>2022</v>
      </c>
      <c r="B27">
        <v>1411415000</v>
      </c>
    </row>
    <row r="28" spans="1:2" x14ac:dyDescent="0.25">
      <c r="A28">
        <v>2023</v>
      </c>
      <c r="B28">
        <v>1425158000</v>
      </c>
    </row>
    <row r="29" spans="1:2" x14ac:dyDescent="0.25">
      <c r="A29">
        <v>2024</v>
      </c>
      <c r="B29">
        <v>1438635000</v>
      </c>
    </row>
    <row r="30" spans="1:2" x14ac:dyDescent="0.25">
      <c r="A30">
        <v>2025</v>
      </c>
      <c r="B30">
        <v>1451829000</v>
      </c>
    </row>
    <row r="31" spans="1:2" x14ac:dyDescent="0.25">
      <c r="A31">
        <v>2026</v>
      </c>
      <c r="B31">
        <v>1464726000</v>
      </c>
    </row>
    <row r="32" spans="1:2" x14ac:dyDescent="0.25">
      <c r="A32">
        <v>2027</v>
      </c>
      <c r="B32">
        <v>1477312000</v>
      </c>
    </row>
    <row r="33" spans="1:2" x14ac:dyDescent="0.25">
      <c r="A33">
        <v>2028</v>
      </c>
      <c r="B33">
        <v>1489565000</v>
      </c>
    </row>
    <row r="34" spans="1:2" x14ac:dyDescent="0.25">
      <c r="A34">
        <v>2029</v>
      </c>
      <c r="B34">
        <v>1501462000</v>
      </c>
    </row>
    <row r="35" spans="1:2" x14ac:dyDescent="0.25">
      <c r="A35">
        <v>2030</v>
      </c>
      <c r="B35">
        <v>1512985000</v>
      </c>
    </row>
    <row r="36" spans="1:2" x14ac:dyDescent="0.25">
      <c r="A36">
        <v>2031</v>
      </c>
      <c r="B36">
        <v>1524124000</v>
      </c>
    </row>
    <row r="37" spans="1:2" x14ac:dyDescent="0.25">
      <c r="A37">
        <v>2032</v>
      </c>
      <c r="B37">
        <v>1534869000</v>
      </c>
    </row>
    <row r="38" spans="1:2" x14ac:dyDescent="0.25">
      <c r="A38">
        <v>2033</v>
      </c>
      <c r="B38">
        <v>1545204000</v>
      </c>
    </row>
    <row r="39" spans="1:2" x14ac:dyDescent="0.25">
      <c r="A39">
        <v>2034</v>
      </c>
      <c r="B39">
        <v>1555108000</v>
      </c>
    </row>
    <row r="40" spans="1:2" x14ac:dyDescent="0.25">
      <c r="A40">
        <v>2035</v>
      </c>
      <c r="B40">
        <v>1564570000</v>
      </c>
    </row>
    <row r="41" spans="1:2" x14ac:dyDescent="0.25">
      <c r="A41">
        <v>2036</v>
      </c>
      <c r="B41">
        <v>1573582000</v>
      </c>
    </row>
    <row r="42" spans="1:2" x14ac:dyDescent="0.25">
      <c r="A42">
        <v>2037</v>
      </c>
      <c r="B42">
        <v>1582147000</v>
      </c>
    </row>
    <row r="43" spans="1:2" x14ac:dyDescent="0.25">
      <c r="A43">
        <v>2038</v>
      </c>
      <c r="B43">
        <v>1590282000</v>
      </c>
    </row>
    <row r="44" spans="1:2" x14ac:dyDescent="0.25">
      <c r="A44">
        <v>2039</v>
      </c>
      <c r="B44">
        <v>1598011000</v>
      </c>
    </row>
    <row r="45" spans="1:2" x14ac:dyDescent="0.25">
      <c r="A45">
        <v>2040</v>
      </c>
      <c r="B45">
        <v>1605356000</v>
      </c>
    </row>
    <row r="46" spans="1:2" x14ac:dyDescent="0.25">
      <c r="A46">
        <v>2041</v>
      </c>
      <c r="B46">
        <v>1612320000</v>
      </c>
    </row>
    <row r="47" spans="1:2" x14ac:dyDescent="0.25">
      <c r="A47">
        <v>2042</v>
      </c>
      <c r="B47">
        <v>1618906000</v>
      </c>
    </row>
    <row r="48" spans="1:2" x14ac:dyDescent="0.25">
      <c r="A48">
        <v>2043</v>
      </c>
      <c r="B48">
        <v>1625123000</v>
      </c>
    </row>
    <row r="49" spans="1:2" x14ac:dyDescent="0.25">
      <c r="A49">
        <v>2044</v>
      </c>
      <c r="B49">
        <v>1630984000</v>
      </c>
    </row>
    <row r="50" spans="1:2" x14ac:dyDescent="0.25">
      <c r="A50">
        <v>2045</v>
      </c>
      <c r="B50">
        <v>1636496000</v>
      </c>
    </row>
    <row r="51" spans="1:2" x14ac:dyDescent="0.25">
      <c r="A51">
        <v>2046</v>
      </c>
      <c r="B51">
        <v>1641667000</v>
      </c>
    </row>
    <row r="52" spans="1:2" x14ac:dyDescent="0.25">
      <c r="A52">
        <v>2047</v>
      </c>
      <c r="B52">
        <v>1646498000</v>
      </c>
    </row>
    <row r="53" spans="1:2" x14ac:dyDescent="0.25">
      <c r="A53">
        <v>2048</v>
      </c>
      <c r="B53">
        <v>1650994000</v>
      </c>
    </row>
    <row r="54" spans="1:2" x14ac:dyDescent="0.25">
      <c r="A54">
        <v>2049</v>
      </c>
      <c r="B54">
        <v>1655153000</v>
      </c>
    </row>
    <row r="55" spans="1:2" x14ac:dyDescent="0.25">
      <c r="A55">
        <v>2050</v>
      </c>
      <c r="B55">
        <v>1658978000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5" x14ac:dyDescent="0.25"/>
  <cols>
    <col min="1" max="2" width="20.7109375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8" spans="1:2" x14ac:dyDescent="0.25">
      <c r="A8" t="s">
        <v>13</v>
      </c>
      <c r="B8" t="s">
        <v>14</v>
      </c>
    </row>
    <row r="10" spans="1:2" x14ac:dyDescent="0.25">
      <c r="A10" t="s">
        <v>109</v>
      </c>
    </row>
    <row r="11" spans="1:2" x14ac:dyDescent="0.25">
      <c r="A11" t="s">
        <v>110</v>
      </c>
      <c r="B11" t="s">
        <v>111</v>
      </c>
    </row>
    <row r="12" spans="1:2" x14ac:dyDescent="0.25">
      <c r="A12" s="14">
        <v>33239</v>
      </c>
      <c r="B12">
        <v>55.196998596191399</v>
      </c>
    </row>
    <row r="13" spans="1:2" x14ac:dyDescent="0.25">
      <c r="A13" s="14">
        <v>33604</v>
      </c>
      <c r="B13">
        <v>55.138999938964801</v>
      </c>
    </row>
    <row r="14" spans="1:2" x14ac:dyDescent="0.25">
      <c r="A14" s="14">
        <v>33970</v>
      </c>
      <c r="B14">
        <v>55.076999664306598</v>
      </c>
    </row>
    <row r="15" spans="1:2" x14ac:dyDescent="0.25">
      <c r="A15" s="14">
        <v>34335</v>
      </c>
      <c r="B15">
        <v>55.097000122070298</v>
      </c>
    </row>
    <row r="16" spans="1:2" x14ac:dyDescent="0.25">
      <c r="A16" s="14">
        <v>34700</v>
      </c>
      <c r="B16">
        <v>54.974998474121101</v>
      </c>
    </row>
    <row r="17" spans="1:2" x14ac:dyDescent="0.25">
      <c r="A17" s="14">
        <v>35065</v>
      </c>
      <c r="B17">
        <v>54.824001312255902</v>
      </c>
    </row>
    <row r="18" spans="1:2" x14ac:dyDescent="0.25">
      <c r="A18" s="14">
        <v>35431</v>
      </c>
      <c r="B18">
        <v>54.689998626708999</v>
      </c>
    </row>
    <row r="19" spans="1:2" x14ac:dyDescent="0.25">
      <c r="A19" s="14">
        <v>35796</v>
      </c>
      <c r="B19">
        <v>54.554000854492202</v>
      </c>
    </row>
    <row r="20" spans="1:2" x14ac:dyDescent="0.25">
      <c r="A20" s="14">
        <v>36161</v>
      </c>
      <c r="B20">
        <v>54.390998840332003</v>
      </c>
    </row>
    <row r="21" spans="1:2" x14ac:dyDescent="0.25">
      <c r="A21" s="14">
        <v>36526</v>
      </c>
      <c r="B21">
        <v>54.2820014953613</v>
      </c>
    </row>
    <row r="22" spans="1:2" x14ac:dyDescent="0.25">
      <c r="A22" s="14">
        <v>36892</v>
      </c>
      <c r="B22">
        <v>54.3810005187988</v>
      </c>
    </row>
    <row r="23" spans="1:2" x14ac:dyDescent="0.25">
      <c r="A23" s="14">
        <v>37257</v>
      </c>
      <c r="B23">
        <v>54.4539985656738</v>
      </c>
    </row>
    <row r="24" spans="1:2" x14ac:dyDescent="0.25">
      <c r="A24" s="14">
        <v>37622</v>
      </c>
      <c r="B24">
        <v>54.570999145507798</v>
      </c>
    </row>
    <row r="25" spans="1:2" x14ac:dyDescent="0.25">
      <c r="A25" s="14">
        <v>37987</v>
      </c>
      <c r="B25">
        <v>54.735000610351598</v>
      </c>
    </row>
    <row r="26" spans="1:2" x14ac:dyDescent="0.25">
      <c r="A26" s="14">
        <v>38353</v>
      </c>
      <c r="B26">
        <v>54.918998718261697</v>
      </c>
    </row>
    <row r="27" spans="1:2" x14ac:dyDescent="0.25">
      <c r="A27" s="14">
        <v>38718</v>
      </c>
      <c r="B27">
        <v>54.168998718261697</v>
      </c>
    </row>
    <row r="28" spans="1:2" x14ac:dyDescent="0.25">
      <c r="A28" s="14">
        <v>39083</v>
      </c>
      <c r="B28">
        <v>53.435001373291001</v>
      </c>
    </row>
    <row r="29" spans="1:2" x14ac:dyDescent="0.25">
      <c r="A29" s="14">
        <v>39448</v>
      </c>
      <c r="B29">
        <v>52.679000854492202</v>
      </c>
    </row>
    <row r="30" spans="1:2" x14ac:dyDescent="0.25">
      <c r="A30" s="14">
        <v>39814</v>
      </c>
      <c r="B30">
        <v>51.762001037597699</v>
      </c>
    </row>
    <row r="31" spans="1:2" x14ac:dyDescent="0.25">
      <c r="A31" s="14">
        <v>40179</v>
      </c>
      <c r="B31">
        <v>50.984001159667997</v>
      </c>
    </row>
    <row r="32" spans="1:2" x14ac:dyDescent="0.25">
      <c r="A32" s="14">
        <v>40544</v>
      </c>
      <c r="B32">
        <v>50.103000640869098</v>
      </c>
    </row>
    <row r="33" spans="1:2" x14ac:dyDescent="0.25">
      <c r="A33" s="14">
        <v>40909</v>
      </c>
      <c r="B33">
        <v>49.244998931884801</v>
      </c>
    </row>
    <row r="34" spans="1:2" x14ac:dyDescent="0.25">
      <c r="A34" s="14">
        <v>41275</v>
      </c>
      <c r="B34">
        <v>48.793998718261697</v>
      </c>
    </row>
    <row r="35" spans="1:2" x14ac:dyDescent="0.25">
      <c r="A35" s="14">
        <v>41640</v>
      </c>
      <c r="B35">
        <v>48.389999389648402</v>
      </c>
    </row>
    <row r="36" spans="1:2" x14ac:dyDescent="0.25">
      <c r="A36" s="14">
        <v>42005</v>
      </c>
      <c r="B36">
        <v>47.980998992919901</v>
      </c>
    </row>
    <row r="37" spans="1:2" x14ac:dyDescent="0.25">
      <c r="A37" s="14">
        <v>42370</v>
      </c>
      <c r="B37">
        <v>47.566001892089801</v>
      </c>
    </row>
    <row r="38" spans="1:2" x14ac:dyDescent="0.25">
      <c r="A38" s="14">
        <v>42736</v>
      </c>
      <c r="B38">
        <v>47.175998687744098</v>
      </c>
    </row>
    <row r="39" spans="1:2" x14ac:dyDescent="0.25">
      <c r="A39" s="14">
        <v>43101</v>
      </c>
      <c r="B39">
        <v>46.785999298095703</v>
      </c>
    </row>
    <row r="40" spans="1:2" x14ac:dyDescent="0.25">
      <c r="A40" s="14">
        <v>43466</v>
      </c>
      <c r="B40">
        <v>46.652999877929702</v>
      </c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15</v>
      </c>
    </row>
    <row r="2" spans="1:2" x14ac:dyDescent="0.25">
      <c r="A2" t="s">
        <v>16</v>
      </c>
      <c r="B2" s="7">
        <v>40179</v>
      </c>
    </row>
    <row r="3" spans="1:2" x14ac:dyDescent="0.25">
      <c r="A3" t="s">
        <v>17</v>
      </c>
      <c r="B3" s="7">
        <v>43830</v>
      </c>
    </row>
    <row r="5" spans="1:2" x14ac:dyDescent="0.25">
      <c r="A5" t="s">
        <v>18</v>
      </c>
      <c r="B5" s="8">
        <f>AVERAGEIFS('Emp Pop Ratio'!B:B,'Emp Pop Ratio'!A:A,"&gt;="&amp;'Avg Emp-Pop Ratio'!B2,'Emp Pop Ratio'!A:A,"&lt;="&amp;'Avg Emp-Pop Ratio'!B3)/100</f>
        <v>0.48367799758911117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topLeftCell="A2" workbookViewId="0">
      <selection activeCell="C9" sqref="C9"/>
    </sheetView>
  </sheetViews>
  <sheetFormatPr defaultRowHeight="12.75" x14ac:dyDescent="0.2"/>
  <cols>
    <col min="1" max="1" width="27.42578125" style="17" customWidth="1"/>
    <col min="2" max="2" width="2.42578125" style="17" customWidth="1"/>
    <col min="3" max="16384" width="9.140625" style="17"/>
  </cols>
  <sheetData>
    <row r="1" spans="1:38" hidden="1" x14ac:dyDescent="0.2">
      <c r="A1" s="16" t="e">
        <f ca="1">DotStatQuery(B1)</f>
        <v>#NAME?</v>
      </c>
      <c r="B1" s="16" t="s">
        <v>23</v>
      </c>
    </row>
    <row r="2" spans="1:38" ht="23.25" x14ac:dyDescent="0.2">
      <c r="A2" s="18" t="s">
        <v>24</v>
      </c>
    </row>
    <row r="3" spans="1:38" x14ac:dyDescent="0.2">
      <c r="A3" s="39" t="s">
        <v>25</v>
      </c>
      <c r="B3" s="40"/>
      <c r="C3" s="46" t="s">
        <v>26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</row>
    <row r="4" spans="1:38" x14ac:dyDescent="0.2">
      <c r="A4" s="39" t="s">
        <v>27</v>
      </c>
      <c r="B4" s="40"/>
      <c r="C4" s="41" t="s">
        <v>113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3"/>
    </row>
    <row r="5" spans="1:38" x14ac:dyDescent="0.2">
      <c r="A5" s="39" t="s">
        <v>28</v>
      </c>
      <c r="B5" s="40"/>
      <c r="C5" s="41" t="s">
        <v>29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/>
    </row>
    <row r="6" spans="1:38" x14ac:dyDescent="0.2">
      <c r="A6" s="39" t="s">
        <v>30</v>
      </c>
      <c r="B6" s="40"/>
      <c r="C6" s="41" t="s">
        <v>31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3"/>
    </row>
    <row r="7" spans="1:38" ht="126" x14ac:dyDescent="0.2">
      <c r="A7" s="44" t="s">
        <v>32</v>
      </c>
      <c r="B7" s="45"/>
      <c r="C7" s="19" t="s">
        <v>33</v>
      </c>
      <c r="D7" s="19" t="s">
        <v>34</v>
      </c>
      <c r="E7" s="19" t="s">
        <v>35</v>
      </c>
      <c r="F7" s="19" t="s">
        <v>36</v>
      </c>
      <c r="G7" s="19" t="s">
        <v>37</v>
      </c>
      <c r="H7" s="19" t="s">
        <v>38</v>
      </c>
      <c r="I7" s="19" t="s">
        <v>39</v>
      </c>
      <c r="J7" s="19" t="s">
        <v>40</v>
      </c>
      <c r="K7" s="19" t="s">
        <v>41</v>
      </c>
      <c r="L7" s="19" t="s">
        <v>42</v>
      </c>
      <c r="M7" s="19" t="s">
        <v>43</v>
      </c>
      <c r="N7" s="19" t="s">
        <v>44</v>
      </c>
      <c r="O7" s="19" t="s">
        <v>45</v>
      </c>
      <c r="P7" s="19" t="s">
        <v>46</v>
      </c>
      <c r="Q7" s="19" t="s">
        <v>47</v>
      </c>
      <c r="R7" s="19" t="s">
        <v>48</v>
      </c>
      <c r="S7" s="19" t="s">
        <v>49</v>
      </c>
      <c r="T7" s="19" t="s">
        <v>50</v>
      </c>
      <c r="U7" s="19" t="s">
        <v>51</v>
      </c>
      <c r="V7" s="19" t="s">
        <v>52</v>
      </c>
      <c r="W7" s="19" t="s">
        <v>53</v>
      </c>
      <c r="X7" s="19" t="s">
        <v>54</v>
      </c>
      <c r="Y7" s="19" t="s">
        <v>55</v>
      </c>
      <c r="Z7" s="19" t="s">
        <v>56</v>
      </c>
      <c r="AA7" s="19" t="s">
        <v>57</v>
      </c>
      <c r="AB7" s="19" t="s">
        <v>58</v>
      </c>
      <c r="AC7" s="19" t="s">
        <v>59</v>
      </c>
      <c r="AD7" s="19" t="s">
        <v>60</v>
      </c>
      <c r="AE7" s="19" t="s">
        <v>61</v>
      </c>
      <c r="AF7" s="19" t="s">
        <v>62</v>
      </c>
      <c r="AG7" s="19" t="s">
        <v>63</v>
      </c>
      <c r="AH7" s="19" t="s">
        <v>64</v>
      </c>
      <c r="AI7" s="19" t="s">
        <v>65</v>
      </c>
      <c r="AJ7" s="19" t="s">
        <v>66</v>
      </c>
      <c r="AK7" s="19" t="s">
        <v>67</v>
      </c>
      <c r="AL7" s="19" t="s">
        <v>68</v>
      </c>
    </row>
    <row r="8" spans="1:38" ht="13.5" x14ac:dyDescent="0.25">
      <c r="A8" s="20" t="s">
        <v>69</v>
      </c>
      <c r="B8" s="21" t="s">
        <v>70</v>
      </c>
      <c r="C8" s="21" t="s">
        <v>70</v>
      </c>
      <c r="D8" s="21" t="s">
        <v>70</v>
      </c>
      <c r="E8" s="21" t="s">
        <v>70</v>
      </c>
      <c r="F8" s="21" t="s">
        <v>70</v>
      </c>
      <c r="G8" s="21" t="s">
        <v>70</v>
      </c>
      <c r="H8" s="21" t="s">
        <v>70</v>
      </c>
      <c r="I8" s="21" t="s">
        <v>70</v>
      </c>
      <c r="J8" s="21" t="s">
        <v>70</v>
      </c>
      <c r="K8" s="21" t="s">
        <v>70</v>
      </c>
      <c r="L8" s="21" t="s">
        <v>70</v>
      </c>
      <c r="M8" s="21" t="s">
        <v>70</v>
      </c>
      <c r="N8" s="21" t="s">
        <v>70</v>
      </c>
      <c r="O8" s="21" t="s">
        <v>70</v>
      </c>
      <c r="P8" s="21" t="s">
        <v>70</v>
      </c>
      <c r="Q8" s="21" t="s">
        <v>70</v>
      </c>
      <c r="R8" s="21" t="s">
        <v>70</v>
      </c>
      <c r="S8" s="21" t="s">
        <v>70</v>
      </c>
      <c r="T8" s="21" t="s">
        <v>70</v>
      </c>
      <c r="U8" s="21" t="s">
        <v>70</v>
      </c>
      <c r="V8" s="21" t="s">
        <v>70</v>
      </c>
      <c r="W8" s="21" t="s">
        <v>70</v>
      </c>
      <c r="X8" s="21" t="s">
        <v>70</v>
      </c>
      <c r="Y8" s="21" t="s">
        <v>70</v>
      </c>
      <c r="Z8" s="21" t="s">
        <v>70</v>
      </c>
      <c r="AA8" s="21" t="s">
        <v>70</v>
      </c>
      <c r="AB8" s="21" t="s">
        <v>70</v>
      </c>
      <c r="AC8" s="21" t="s">
        <v>70</v>
      </c>
      <c r="AD8" s="21" t="s">
        <v>70</v>
      </c>
      <c r="AE8" s="21" t="s">
        <v>70</v>
      </c>
      <c r="AF8" s="21" t="s">
        <v>70</v>
      </c>
      <c r="AG8" s="21" t="s">
        <v>70</v>
      </c>
      <c r="AH8" s="21" t="s">
        <v>70</v>
      </c>
      <c r="AI8" s="21" t="s">
        <v>70</v>
      </c>
      <c r="AJ8" s="21" t="s">
        <v>70</v>
      </c>
      <c r="AK8" s="21" t="s">
        <v>70</v>
      </c>
      <c r="AL8" s="21" t="s">
        <v>70</v>
      </c>
    </row>
    <row r="9" spans="1:38" ht="21" x14ac:dyDescent="0.25">
      <c r="A9" s="22" t="s">
        <v>71</v>
      </c>
      <c r="B9" s="21" t="s">
        <v>70</v>
      </c>
      <c r="C9" s="23">
        <v>51711.035000000003</v>
      </c>
      <c r="D9" s="23">
        <v>7097.5749999999998</v>
      </c>
      <c r="E9" s="23">
        <v>1872.6089999999999</v>
      </c>
      <c r="F9" s="23">
        <v>4911.6509999999998</v>
      </c>
      <c r="G9" s="23">
        <v>8065.1040000000003</v>
      </c>
      <c r="H9" s="23">
        <v>11673.767</v>
      </c>
      <c r="I9" s="23">
        <v>1418.434</v>
      </c>
      <c r="J9" s="23">
        <v>2184.1729999999998</v>
      </c>
      <c r="K9" s="23">
        <v>7743.027</v>
      </c>
      <c r="L9" s="23">
        <v>12279.773999999999</v>
      </c>
      <c r="M9" s="23">
        <v>3153.924</v>
      </c>
      <c r="N9" s="23">
        <v>4797.2039999999997</v>
      </c>
      <c r="O9" s="23">
        <v>5477.0730000000003</v>
      </c>
      <c r="P9" s="23">
        <v>3737.183</v>
      </c>
      <c r="Q9" s="23">
        <v>1986.0350000000001</v>
      </c>
      <c r="R9" s="23">
        <v>3784.7759999999998</v>
      </c>
      <c r="S9" s="23">
        <v>5009.9120000000003</v>
      </c>
      <c r="T9" s="23">
        <v>13551.85</v>
      </c>
      <c r="U9" s="23">
        <v>7886.7330000000002</v>
      </c>
      <c r="V9" s="23">
        <v>3069.5030000000002</v>
      </c>
      <c r="W9" s="23">
        <v>17751.912</v>
      </c>
      <c r="X9" s="23">
        <v>100199.875</v>
      </c>
      <c r="Y9" s="23">
        <v>31329.510999999999</v>
      </c>
      <c r="Z9" s="23">
        <v>33075.974000000002</v>
      </c>
      <c r="AA9" s="23">
        <v>3027.0430000000001</v>
      </c>
      <c r="AB9" s="23">
        <v>4794.0879999999997</v>
      </c>
      <c r="AC9" s="23">
        <v>7910.0050000000001</v>
      </c>
      <c r="AD9" s="23">
        <v>19660.455000000002</v>
      </c>
      <c r="AE9" s="23">
        <v>34459.480000000003</v>
      </c>
      <c r="AF9" s="23">
        <v>35406.620000000003</v>
      </c>
      <c r="AG9" s="23">
        <v>16517.482</v>
      </c>
      <c r="AH9" s="23">
        <v>92507.683999999994</v>
      </c>
      <c r="AI9" s="23">
        <v>45370.26</v>
      </c>
      <c r="AJ9" s="23">
        <v>18830.098999999998</v>
      </c>
      <c r="AK9" s="23">
        <v>23635.012999999999</v>
      </c>
      <c r="AL9" s="23">
        <v>3498.3</v>
      </c>
    </row>
    <row r="10" spans="1:38" ht="21" x14ac:dyDescent="0.25">
      <c r="A10" s="22" t="s">
        <v>72</v>
      </c>
      <c r="B10" s="21" t="s">
        <v>70</v>
      </c>
      <c r="C10" s="24">
        <v>7036.0770000000002</v>
      </c>
      <c r="D10" s="24">
        <v>1971.2159999999999</v>
      </c>
      <c r="E10" s="24">
        <v>416.04500000000002</v>
      </c>
      <c r="F10" s="24">
        <v>609.78800000000001</v>
      </c>
      <c r="G10" s="24">
        <v>2035.51</v>
      </c>
      <c r="H10" s="24">
        <v>1242.8810000000001</v>
      </c>
      <c r="I10" s="24">
        <v>173.256</v>
      </c>
      <c r="J10" s="24">
        <v>182.81899999999999</v>
      </c>
      <c r="K10" s="24">
        <v>3526.886</v>
      </c>
      <c r="L10" s="24">
        <v>1265.373</v>
      </c>
      <c r="M10" s="24">
        <v>381.65499999999997</v>
      </c>
      <c r="N10" s="24">
        <v>643.654</v>
      </c>
      <c r="O10" s="24">
        <v>746.54399999999998</v>
      </c>
      <c r="P10" s="24">
        <v>551.63699999999994</v>
      </c>
      <c r="Q10" s="24">
        <v>202.89699999999999</v>
      </c>
      <c r="R10" s="24">
        <v>543.46900000000005</v>
      </c>
      <c r="S10" s="24">
        <v>629.36500000000001</v>
      </c>
      <c r="T10" s="24">
        <v>995.78300000000002</v>
      </c>
      <c r="U10" s="24">
        <v>310.077</v>
      </c>
      <c r="V10" s="24">
        <v>261.15600000000001</v>
      </c>
      <c r="W10" s="24">
        <v>2186.752</v>
      </c>
      <c r="X10" s="24">
        <v>3601.1179999999999</v>
      </c>
      <c r="Y10" s="24">
        <v>7030.1610000000001</v>
      </c>
      <c r="Z10" s="24">
        <v>2167.0500000000002</v>
      </c>
      <c r="AA10" s="24">
        <v>547.61199999999997</v>
      </c>
      <c r="AB10" s="24">
        <v>226.70400000000001</v>
      </c>
      <c r="AC10" s="24">
        <v>815.25699999999995</v>
      </c>
      <c r="AD10" s="24">
        <v>1981.4079999999999</v>
      </c>
      <c r="AE10" s="24">
        <v>4163.6109999999999</v>
      </c>
      <c r="AF10" s="24">
        <v>8626.5360000000001</v>
      </c>
      <c r="AG10" s="24">
        <v>1582.606</v>
      </c>
      <c r="AH10" s="24">
        <v>855.70699999999999</v>
      </c>
      <c r="AI10" s="24">
        <v>1114.4369999999999</v>
      </c>
      <c r="AJ10" s="24">
        <v>411.08499999999998</v>
      </c>
      <c r="AK10" s="24">
        <v>1042.144</v>
      </c>
      <c r="AL10" s="24">
        <v>0</v>
      </c>
    </row>
    <row r="11" spans="1:38" ht="21" x14ac:dyDescent="0.25">
      <c r="A11" s="22" t="s">
        <v>73</v>
      </c>
      <c r="B11" s="21" t="s">
        <v>70</v>
      </c>
      <c r="C11" s="23">
        <v>280209.58799999999</v>
      </c>
      <c r="D11" s="23">
        <v>19026.11</v>
      </c>
      <c r="E11" s="23">
        <v>5123.8459999999995</v>
      </c>
      <c r="F11" s="23">
        <v>4852.9610000000002</v>
      </c>
      <c r="G11" s="23">
        <v>21062.786</v>
      </c>
      <c r="H11" s="23">
        <v>32190.553</v>
      </c>
      <c r="I11" s="23">
        <v>3889.11</v>
      </c>
      <c r="J11" s="23">
        <v>6072.6080000000002</v>
      </c>
      <c r="K11" s="23">
        <v>18648.987000000001</v>
      </c>
      <c r="L11" s="23">
        <v>33903.652999999998</v>
      </c>
      <c r="M11" s="23">
        <v>8651.1209999999992</v>
      </c>
      <c r="N11" s="23">
        <v>13095.441999999999</v>
      </c>
      <c r="O11" s="23">
        <v>14939.683000000001</v>
      </c>
      <c r="P11" s="23">
        <v>10151.58</v>
      </c>
      <c r="Q11" s="23">
        <v>5485.0680000000002</v>
      </c>
      <c r="R11" s="23">
        <v>10296.054</v>
      </c>
      <c r="S11" s="23">
        <v>13718.923000000001</v>
      </c>
      <c r="T11" s="23">
        <v>8761.7669999999998</v>
      </c>
      <c r="U11" s="23">
        <v>3407.69</v>
      </c>
      <c r="V11" s="23">
        <v>8529.84</v>
      </c>
      <c r="W11" s="23">
        <v>31388.135999999999</v>
      </c>
      <c r="X11" s="23">
        <v>47340.707000000002</v>
      </c>
      <c r="Y11" s="23">
        <v>160401.32800000001</v>
      </c>
      <c r="Z11" s="23">
        <v>64212.076000000001</v>
      </c>
      <c r="AA11" s="23">
        <v>15629.545</v>
      </c>
      <c r="AB11" s="23">
        <v>2507.1089999999999</v>
      </c>
      <c r="AC11" s="23">
        <v>17145.738000000001</v>
      </c>
      <c r="AD11" s="23">
        <v>58015.237000000001</v>
      </c>
      <c r="AE11" s="23">
        <v>72148.509000000005</v>
      </c>
      <c r="AF11" s="23">
        <v>99421.744000000006</v>
      </c>
      <c r="AG11" s="23">
        <v>48822.811999999998</v>
      </c>
      <c r="AH11" s="23">
        <v>18076.109</v>
      </c>
      <c r="AI11" s="23">
        <v>24757.803</v>
      </c>
      <c r="AJ11" s="23">
        <v>10326.716</v>
      </c>
      <c r="AK11" s="23">
        <v>12435.643</v>
      </c>
      <c r="AL11" s="23">
        <v>0</v>
      </c>
    </row>
    <row r="12" spans="1:38" x14ac:dyDescent="0.2">
      <c r="A12" s="25" t="s">
        <v>114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397B01B7-4E3E-44DE-8E1F-B21E2B18E3B2}"/>
    <hyperlink ref="C3" r:id="rId2" display="http://localhost/OECDStat_Metadata/ShowMetadata.ashx?Dataset=IOTSI4_2018&amp;Coords=[VAR].[VAL]&amp;ShowOnWeb=true&amp;Lang=en" xr:uid="{00D0D898-A8CE-4F41-A8EA-2B238E3E9259}"/>
    <hyperlink ref="A12" r:id="rId3" display="https://stats-3.oecd.org/index.aspx?DatasetCode=IOTSI4_2018" xr:uid="{CB7B46F7-F63F-4362-9E3C-796B0BC5907C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7CE8-DED7-4D15-8E70-0480E590D8FC}">
  <dimension ref="A4:D95"/>
  <sheetViews>
    <sheetView workbookViewId="0">
      <selection activeCell="C7" sqref="C7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105</v>
      </c>
      <c r="B4" s="1" t="s">
        <v>135</v>
      </c>
      <c r="C4" s="1" t="s">
        <v>136</v>
      </c>
    </row>
    <row r="5" spans="1:3" x14ac:dyDescent="0.25">
      <c r="A5" s="34">
        <v>1960</v>
      </c>
      <c r="B5" s="36">
        <v>37029883875.457298</v>
      </c>
      <c r="C5" s="35">
        <v>33254865536.643795</v>
      </c>
    </row>
    <row r="6" spans="1:3" x14ac:dyDescent="0.25">
      <c r="A6" s="34">
        <v>1961</v>
      </c>
      <c r="B6" s="36">
        <v>39232435784.094589</v>
      </c>
      <c r="C6" s="35">
        <v>35232877884.874702</v>
      </c>
    </row>
    <row r="7" spans="1:3" x14ac:dyDescent="0.25">
      <c r="A7" s="34">
        <v>1962</v>
      </c>
      <c r="B7" s="36">
        <v>42161481858.701363</v>
      </c>
      <c r="C7" s="35">
        <v>37863321817.38298</v>
      </c>
    </row>
    <row r="8" spans="1:3" x14ac:dyDescent="0.25">
      <c r="A8" s="34">
        <v>1963</v>
      </c>
      <c r="B8" s="36">
        <v>48421923458.741257</v>
      </c>
      <c r="C8" s="35">
        <v>43485541544.280968</v>
      </c>
    </row>
    <row r="9" spans="1:3" x14ac:dyDescent="0.25">
      <c r="A9" s="34">
        <v>1964</v>
      </c>
      <c r="B9" s="36">
        <v>56480289940.826149</v>
      </c>
      <c r="C9" s="35">
        <v>50722396369.643852</v>
      </c>
    </row>
    <row r="10" spans="1:3" x14ac:dyDescent="0.25">
      <c r="A10" s="34">
        <v>1965</v>
      </c>
      <c r="B10" s="36">
        <v>59554854574.794205</v>
      </c>
      <c r="C10" s="35">
        <v>53483523945.150337</v>
      </c>
    </row>
    <row r="11" spans="1:3" x14ac:dyDescent="0.25">
      <c r="A11" s="34">
        <v>1966</v>
      </c>
      <c r="B11" s="36">
        <v>45865462033.909996</v>
      </c>
      <c r="C11" s="35">
        <v>41189699050.734116</v>
      </c>
    </row>
    <row r="12" spans="1:3" x14ac:dyDescent="0.25">
      <c r="A12" s="34">
        <v>1967</v>
      </c>
      <c r="B12" s="36">
        <v>50134942203.446663</v>
      </c>
      <c r="C12" s="35">
        <v>45023926277.231339</v>
      </c>
    </row>
    <row r="13" spans="1:3" x14ac:dyDescent="0.25">
      <c r="A13" s="34">
        <v>1968</v>
      </c>
      <c r="B13" s="36">
        <v>53085455870.82267</v>
      </c>
      <c r="C13" s="35">
        <v>47673649284.806046</v>
      </c>
    </row>
    <row r="14" spans="1:3" x14ac:dyDescent="0.25">
      <c r="A14" s="34">
        <v>1969</v>
      </c>
      <c r="B14" s="36">
        <v>58447995016.849342</v>
      </c>
      <c r="C14" s="35">
        <v>52489503388.909775</v>
      </c>
    </row>
    <row r="15" spans="1:3" x14ac:dyDescent="0.25">
      <c r="A15" s="34">
        <v>1970</v>
      </c>
      <c r="B15" s="36">
        <v>62422483054.517334</v>
      </c>
      <c r="C15" s="35">
        <v>56058811510.808823</v>
      </c>
    </row>
    <row r="16" spans="1:3" x14ac:dyDescent="0.25">
      <c r="A16" s="34">
        <v>1971</v>
      </c>
      <c r="B16" s="36">
        <v>67350988020.904106</v>
      </c>
      <c r="C16" s="35">
        <v>60484879129.738113</v>
      </c>
    </row>
    <row r="17" spans="1:3" x14ac:dyDescent="0.25">
      <c r="A17" s="34">
        <v>1972</v>
      </c>
      <c r="B17" s="36">
        <v>71463193830.406448</v>
      </c>
      <c r="C17" s="35">
        <v>64177865359.831093</v>
      </c>
    </row>
    <row r="18" spans="1:3" x14ac:dyDescent="0.25">
      <c r="A18" s="34">
        <v>1973</v>
      </c>
      <c r="B18" s="36">
        <v>85515269585.522064</v>
      </c>
      <c r="C18" s="35">
        <v>76797399661.336685</v>
      </c>
    </row>
    <row r="19" spans="1:3" x14ac:dyDescent="0.25">
      <c r="A19" s="34">
        <v>1974</v>
      </c>
      <c r="B19" s="36">
        <v>99525899115.77562</v>
      </c>
      <c r="C19" s="35">
        <v>89379712981.015137</v>
      </c>
    </row>
    <row r="20" spans="1:3" x14ac:dyDescent="0.25">
      <c r="A20" s="34">
        <v>1975</v>
      </c>
      <c r="B20" s="36">
        <v>98472796457.113968</v>
      </c>
      <c r="C20" s="35">
        <v>88433969067.049301</v>
      </c>
    </row>
    <row r="21" spans="1:3" x14ac:dyDescent="0.25">
      <c r="A21" s="34">
        <v>1976</v>
      </c>
      <c r="B21" s="36">
        <v>102717164465.89397</v>
      </c>
      <c r="C21" s="35">
        <v>92245644196.648071</v>
      </c>
    </row>
    <row r="22" spans="1:3" x14ac:dyDescent="0.25">
      <c r="A22" s="34">
        <v>1977</v>
      </c>
      <c r="B22" s="36">
        <v>121487322474.29842</v>
      </c>
      <c r="C22" s="35">
        <v>109102274986.26703</v>
      </c>
    </row>
    <row r="23" spans="1:3" x14ac:dyDescent="0.25">
      <c r="A23" s="34">
        <v>1978</v>
      </c>
      <c r="B23" s="36">
        <v>137300295308.0378</v>
      </c>
      <c r="C23" s="35">
        <v>123303191389.06281</v>
      </c>
    </row>
    <row r="24" spans="1:3" x14ac:dyDescent="0.25">
      <c r="A24" s="34">
        <v>1979</v>
      </c>
      <c r="B24" s="36">
        <v>152991653792.86441</v>
      </c>
      <c r="C24" s="35">
        <v>137394891440.16753</v>
      </c>
    </row>
    <row r="25" spans="1:3" x14ac:dyDescent="0.25">
      <c r="A25" s="34">
        <v>1980</v>
      </c>
      <c r="B25" s="36">
        <v>186325345089.75394</v>
      </c>
      <c r="C25" s="35">
        <v>167330373432.1257</v>
      </c>
    </row>
    <row r="26" spans="1:3" x14ac:dyDescent="0.25">
      <c r="A26" s="34">
        <v>1981</v>
      </c>
      <c r="B26" s="36">
        <v>193490610032.09958</v>
      </c>
      <c r="C26" s="35">
        <v>173765174118.8775</v>
      </c>
    </row>
    <row r="27" spans="1:3" x14ac:dyDescent="0.25">
      <c r="A27" s="34">
        <v>1982</v>
      </c>
      <c r="B27" s="36">
        <v>200715145360.91833</v>
      </c>
      <c r="C27" s="35">
        <v>180253202861.62585</v>
      </c>
    </row>
    <row r="28" spans="1:3" x14ac:dyDescent="0.25">
      <c r="A28" s="34">
        <v>1983</v>
      </c>
      <c r="B28" s="36">
        <v>218262273410.09882</v>
      </c>
      <c r="C28" s="35">
        <v>196011485706.70166</v>
      </c>
    </row>
    <row r="29" spans="1:3" x14ac:dyDescent="0.25">
      <c r="A29" s="34">
        <v>1984</v>
      </c>
      <c r="B29" s="36">
        <v>212158234164.06015</v>
      </c>
      <c r="C29" s="35">
        <v>190529723866.99063</v>
      </c>
    </row>
    <row r="30" spans="1:3" x14ac:dyDescent="0.25">
      <c r="A30" s="34">
        <v>1985</v>
      </c>
      <c r="B30" s="36">
        <v>232511877842.0408</v>
      </c>
      <c r="C30" s="35">
        <v>208808411587.65656</v>
      </c>
    </row>
    <row r="31" spans="1:3" x14ac:dyDescent="0.25">
      <c r="A31" s="34">
        <v>1986</v>
      </c>
      <c r="B31" s="36">
        <v>248985994044.19974</v>
      </c>
      <c r="C31" s="35">
        <v>223603070976.28461</v>
      </c>
    </row>
    <row r="32" spans="1:3" x14ac:dyDescent="0.25">
      <c r="A32" s="34">
        <v>1987</v>
      </c>
      <c r="B32" s="36">
        <v>279033584092.15869</v>
      </c>
      <c r="C32" s="35">
        <v>250587453916.98672</v>
      </c>
    </row>
    <row r="33" spans="1:3" x14ac:dyDescent="0.25">
      <c r="A33" s="34">
        <v>1988</v>
      </c>
      <c r="B33" s="36">
        <v>296588994812.05939</v>
      </c>
      <c r="C33" s="35">
        <v>266353175054.38913</v>
      </c>
    </row>
    <row r="34" spans="1:3" x14ac:dyDescent="0.25">
      <c r="A34" s="34">
        <v>1989</v>
      </c>
      <c r="B34" s="36">
        <v>296042354986.12561</v>
      </c>
      <c r="C34" s="35">
        <v>265862262526.29312</v>
      </c>
    </row>
    <row r="35" spans="1:3" x14ac:dyDescent="0.25">
      <c r="A35" s="34">
        <v>1990</v>
      </c>
      <c r="B35" s="36">
        <v>320979026419.63342</v>
      </c>
      <c r="C35" s="35">
        <v>288256760392.9848</v>
      </c>
    </row>
    <row r="36" spans="1:3" x14ac:dyDescent="0.25">
      <c r="A36" s="34">
        <v>1991</v>
      </c>
      <c r="B36" s="36">
        <v>270105341879.22638</v>
      </c>
      <c r="C36" s="35">
        <v>242569403002.53503</v>
      </c>
    </row>
    <row r="37" spans="1:3" x14ac:dyDescent="0.25">
      <c r="A37" s="34">
        <v>1992</v>
      </c>
      <c r="B37" s="36">
        <v>288208430383.96442</v>
      </c>
      <c r="C37" s="35">
        <v>258826968812.02518</v>
      </c>
    </row>
    <row r="38" spans="1:3" x14ac:dyDescent="0.25">
      <c r="A38" s="34">
        <v>1993</v>
      </c>
      <c r="B38" s="36">
        <v>279296022987.91937</v>
      </c>
      <c r="C38" s="35">
        <v>250823138431.13373</v>
      </c>
    </row>
    <row r="39" spans="1:3" x14ac:dyDescent="0.25">
      <c r="A39" s="34">
        <v>1994</v>
      </c>
      <c r="B39" s="36">
        <v>327275583539.55859</v>
      </c>
      <c r="C39" s="35">
        <v>293911413836.43481</v>
      </c>
    </row>
    <row r="40" spans="1:3" x14ac:dyDescent="0.25">
      <c r="A40" s="34">
        <v>1995</v>
      </c>
      <c r="B40" s="36">
        <v>360281952716.79675</v>
      </c>
      <c r="C40" s="35">
        <v>323552942622.57721</v>
      </c>
    </row>
    <row r="41" spans="1:3" x14ac:dyDescent="0.25">
      <c r="A41" s="34">
        <v>1996</v>
      </c>
      <c r="B41" s="36">
        <v>392897054348.07104</v>
      </c>
      <c r="C41" s="35">
        <v>352843091704.86633</v>
      </c>
    </row>
    <row r="42" spans="1:3" x14ac:dyDescent="0.25">
      <c r="A42" s="34">
        <v>1997</v>
      </c>
      <c r="B42" s="36">
        <v>415867753863.87433</v>
      </c>
      <c r="C42" s="35">
        <v>373472039023.46643</v>
      </c>
    </row>
    <row r="43" spans="1:3" x14ac:dyDescent="0.25">
      <c r="A43" s="34">
        <v>1998</v>
      </c>
      <c r="B43" s="36">
        <v>421351477504.74298</v>
      </c>
      <c r="C43" s="35">
        <v>378396723446.74292</v>
      </c>
    </row>
    <row r="44" spans="1:3" x14ac:dyDescent="0.25">
      <c r="A44" s="34">
        <v>1999</v>
      </c>
      <c r="B44" s="36">
        <v>458820417337.80707</v>
      </c>
      <c r="C44" s="35">
        <v>412045885300.44733</v>
      </c>
    </row>
    <row r="45" spans="1:3" x14ac:dyDescent="0.25">
      <c r="A45" s="34">
        <v>2000</v>
      </c>
      <c r="B45" s="36">
        <v>468394937262.36993</v>
      </c>
      <c r="C45" s="35">
        <v>420644329026.06445</v>
      </c>
    </row>
    <row r="46" spans="1:3" x14ac:dyDescent="0.25">
      <c r="A46" s="34">
        <v>2001</v>
      </c>
      <c r="B46" s="36">
        <v>485441014538.63824</v>
      </c>
      <c r="C46" s="35">
        <v>435952640811.65039</v>
      </c>
    </row>
    <row r="47" spans="1:3" x14ac:dyDescent="0.25">
      <c r="A47" s="34">
        <v>2002</v>
      </c>
      <c r="B47" s="36">
        <v>514937948870.08032</v>
      </c>
      <c r="C47" s="35">
        <v>462442504734.37933</v>
      </c>
    </row>
    <row r="48" spans="1:3" x14ac:dyDescent="0.25">
      <c r="A48" s="34">
        <v>2003</v>
      </c>
      <c r="B48" s="36">
        <v>607699285433.87183</v>
      </c>
      <c r="C48" s="35">
        <v>545747269739.94202</v>
      </c>
    </row>
    <row r="49" spans="1:4" x14ac:dyDescent="0.25">
      <c r="A49" s="34">
        <v>2004</v>
      </c>
      <c r="B49" s="36">
        <v>709148514804.65955</v>
      </c>
      <c r="C49" s="35">
        <v>636854238718.52124</v>
      </c>
    </row>
    <row r="50" spans="1:4" x14ac:dyDescent="0.25">
      <c r="A50" s="34">
        <v>2005</v>
      </c>
      <c r="B50" s="36">
        <v>820381595512.90161</v>
      </c>
      <c r="C50" s="35">
        <v>736747642506.12781</v>
      </c>
    </row>
    <row r="51" spans="1:4" x14ac:dyDescent="0.25">
      <c r="A51" s="34">
        <v>2006</v>
      </c>
      <c r="B51" s="36">
        <v>940259888792.14136</v>
      </c>
      <c r="C51" s="35">
        <v>844404921075.28015</v>
      </c>
    </row>
    <row r="52" spans="1:4" x14ac:dyDescent="0.25">
      <c r="A52" s="34">
        <v>2007</v>
      </c>
      <c r="B52" s="36">
        <v>1216735441524.8618</v>
      </c>
      <c r="C52" s="35">
        <v>1092695122611.386</v>
      </c>
    </row>
    <row r="53" spans="1:4" x14ac:dyDescent="0.25">
      <c r="A53" s="34">
        <v>2008</v>
      </c>
      <c r="B53" s="36">
        <v>1198895582137.5146</v>
      </c>
      <c r="C53" s="35">
        <v>1076673950978.3832</v>
      </c>
    </row>
    <row r="54" spans="1:4" x14ac:dyDescent="0.25">
      <c r="A54" s="34">
        <v>2009</v>
      </c>
      <c r="B54" s="36">
        <v>1341886602798.6855</v>
      </c>
      <c r="C54" s="35">
        <v>1205087725675.2656</v>
      </c>
    </row>
    <row r="55" spans="1:4" x14ac:dyDescent="0.25">
      <c r="A55" s="34">
        <v>2010</v>
      </c>
      <c r="B55" s="36">
        <v>1675615335600.5637</v>
      </c>
      <c r="C55" s="35">
        <v>1504794421282.7178</v>
      </c>
    </row>
    <row r="56" spans="1:4" x14ac:dyDescent="0.25">
      <c r="A56" s="34">
        <v>2011</v>
      </c>
      <c r="B56" s="36">
        <v>1823050405350.4167</v>
      </c>
      <c r="C56" s="35">
        <v>1637199195664.5957</v>
      </c>
    </row>
    <row r="57" spans="1:4" x14ac:dyDescent="0.25">
      <c r="A57" s="34">
        <v>2012</v>
      </c>
      <c r="B57" s="36">
        <v>1827637859135.6963</v>
      </c>
      <c r="C57" s="35">
        <v>1641318980627.9548</v>
      </c>
    </row>
    <row r="58" spans="1:4" x14ac:dyDescent="0.25">
      <c r="A58" s="34">
        <v>2013</v>
      </c>
      <c r="B58" s="36">
        <v>1856722121394.5347</v>
      </c>
      <c r="C58" s="35">
        <v>1667438242408.6052</v>
      </c>
      <c r="D58" s="27"/>
    </row>
    <row r="59" spans="1:4" x14ac:dyDescent="0.25">
      <c r="A59" s="34">
        <v>2014</v>
      </c>
      <c r="B59" s="36">
        <v>2039127446298.5498</v>
      </c>
      <c r="C59" s="35">
        <v>1831248222835.554</v>
      </c>
    </row>
    <row r="60" spans="1:4" x14ac:dyDescent="0.25">
      <c r="A60" s="34">
        <v>2015</v>
      </c>
      <c r="B60" s="36">
        <v>2103587817041.7832</v>
      </c>
      <c r="C60" s="35">
        <v>1889137169198.9312</v>
      </c>
    </row>
    <row r="61" spans="1:4" x14ac:dyDescent="0.25">
      <c r="A61" s="34">
        <v>2016</v>
      </c>
      <c r="B61" s="36">
        <v>2294797978291.9849</v>
      </c>
      <c r="C61" s="35">
        <v>2060854375307.4233</v>
      </c>
    </row>
    <row r="62" spans="1:4" x14ac:dyDescent="0.25">
      <c r="A62" s="34">
        <v>2017</v>
      </c>
      <c r="B62" s="36">
        <v>2652754685834.5913</v>
      </c>
      <c r="C62" s="35">
        <v>2382319120303.7944</v>
      </c>
    </row>
    <row r="63" spans="1:4" x14ac:dyDescent="0.25">
      <c r="A63" s="34">
        <v>2018</v>
      </c>
      <c r="B63" s="36">
        <v>2713165057513.3467</v>
      </c>
      <c r="C63" s="35">
        <v>2436570945504.0122</v>
      </c>
    </row>
    <row r="64" spans="1:4" x14ac:dyDescent="0.25">
      <c r="A64" s="34">
        <v>2019</v>
      </c>
      <c r="B64" s="36">
        <v>2875142314811.8477</v>
      </c>
      <c r="C64" s="35">
        <v>2582035401443.7754</v>
      </c>
    </row>
    <row r="65" spans="1:3" x14ac:dyDescent="0.25">
      <c r="A65" s="37">
        <v>2020</v>
      </c>
      <c r="C65" s="38">
        <v>2781383385961.4736</v>
      </c>
    </row>
    <row r="66" spans="1:3" x14ac:dyDescent="0.25">
      <c r="A66" s="37">
        <v>2021</v>
      </c>
      <c r="C66" s="38">
        <v>2984552111455.7139</v>
      </c>
    </row>
    <row r="67" spans="1:3" x14ac:dyDescent="0.25">
      <c r="A67" s="37">
        <v>2022</v>
      </c>
      <c r="C67" s="38">
        <v>3191138824694.7207</v>
      </c>
    </row>
    <row r="68" spans="1:3" x14ac:dyDescent="0.25">
      <c r="A68" s="37">
        <v>2023</v>
      </c>
      <c r="C68" s="38">
        <v>3401383723524.8545</v>
      </c>
    </row>
    <row r="69" spans="1:3" x14ac:dyDescent="0.25">
      <c r="A69" s="37">
        <v>2024</v>
      </c>
      <c r="C69" s="38">
        <v>3616355274228.2031</v>
      </c>
    </row>
    <row r="70" spans="1:3" x14ac:dyDescent="0.25">
      <c r="A70" s="37">
        <v>2025</v>
      </c>
      <c r="C70" s="38">
        <v>3837063964296.3535</v>
      </c>
    </row>
    <row r="71" spans="1:3" x14ac:dyDescent="0.25">
      <c r="A71" s="37">
        <v>2026</v>
      </c>
      <c r="C71" s="38">
        <v>4063794165892.2388</v>
      </c>
    </row>
    <row r="72" spans="1:3" x14ac:dyDescent="0.25">
      <c r="A72" s="37">
        <v>2027</v>
      </c>
      <c r="C72" s="38">
        <v>4297009709339.8657</v>
      </c>
    </row>
    <row r="73" spans="1:3" x14ac:dyDescent="0.25">
      <c r="A73" s="37">
        <v>2028</v>
      </c>
      <c r="C73" s="38">
        <v>4536884531010.7373</v>
      </c>
    </row>
    <row r="74" spans="1:3" x14ac:dyDescent="0.25">
      <c r="A74" s="37">
        <v>2029</v>
      </c>
      <c r="C74" s="38">
        <v>4783506979537.9971</v>
      </c>
    </row>
    <row r="75" spans="1:3" x14ac:dyDescent="0.25">
      <c r="A75" s="37">
        <v>2030</v>
      </c>
      <c r="C75" s="38">
        <v>5036890859395.5742</v>
      </c>
    </row>
    <row r="76" spans="1:3" x14ac:dyDescent="0.25">
      <c r="A76" s="37">
        <v>2031</v>
      </c>
      <c r="C76" s="38">
        <v>5297025127004.3252</v>
      </c>
    </row>
    <row r="77" spans="1:3" x14ac:dyDescent="0.25">
      <c r="A77" s="37">
        <v>2032</v>
      </c>
      <c r="C77" s="38">
        <v>5563697193465.7471</v>
      </c>
    </row>
    <row r="78" spans="1:3" x14ac:dyDescent="0.25">
      <c r="A78" s="37">
        <v>2033</v>
      </c>
      <c r="C78" s="38">
        <v>5836931906832.9121</v>
      </c>
    </row>
    <row r="79" spans="1:3" x14ac:dyDescent="0.25">
      <c r="A79" s="37">
        <v>2034</v>
      </c>
      <c r="C79" s="38">
        <v>6116643679367.4629</v>
      </c>
    </row>
    <row r="80" spans="1:3" x14ac:dyDescent="0.25">
      <c r="A80" s="37">
        <v>2035</v>
      </c>
      <c r="C80" s="38">
        <v>6402664096487.4658</v>
      </c>
    </row>
    <row r="81" spans="1:3" x14ac:dyDescent="0.25">
      <c r="A81" s="37">
        <v>2036</v>
      </c>
      <c r="C81" s="38">
        <v>6694838548084.9199</v>
      </c>
    </row>
    <row r="82" spans="1:3" x14ac:dyDescent="0.25">
      <c r="A82" s="37">
        <v>2037</v>
      </c>
      <c r="C82" s="38">
        <v>6993194643107.6826</v>
      </c>
    </row>
    <row r="83" spans="1:3" x14ac:dyDescent="0.25">
      <c r="A83" s="37">
        <v>2038</v>
      </c>
      <c r="C83" s="38">
        <v>7297801403925.3984</v>
      </c>
    </row>
    <row r="84" spans="1:3" x14ac:dyDescent="0.25">
      <c r="A84" s="37">
        <v>2039</v>
      </c>
      <c r="C84" s="38">
        <v>7608661591432.8525</v>
      </c>
    </row>
    <row r="85" spans="1:3" x14ac:dyDescent="0.25">
      <c r="A85" s="37">
        <v>2040</v>
      </c>
      <c r="C85" s="38">
        <v>7925719987734.3281</v>
      </c>
    </row>
    <row r="86" spans="1:3" x14ac:dyDescent="0.25">
      <c r="A86" s="37">
        <v>2041</v>
      </c>
      <c r="C86" s="38">
        <v>8248926896723.6846</v>
      </c>
    </row>
    <row r="87" spans="1:3" x14ac:dyDescent="0.25">
      <c r="A87" s="37">
        <v>2042</v>
      </c>
      <c r="C87" s="38">
        <v>8578450732982.8516</v>
      </c>
    </row>
    <row r="88" spans="1:3" x14ac:dyDescent="0.25">
      <c r="A88" s="37">
        <v>2043</v>
      </c>
      <c r="C88" s="38">
        <v>8914448867514.6172</v>
      </c>
    </row>
    <row r="89" spans="1:3" x14ac:dyDescent="0.25">
      <c r="A89" s="37">
        <v>2044</v>
      </c>
      <c r="C89" s="38">
        <v>9256940626582.4805</v>
      </c>
    </row>
    <row r="90" spans="1:3" x14ac:dyDescent="0.25">
      <c r="A90" s="37">
        <v>2045</v>
      </c>
      <c r="C90" s="38">
        <v>9605796248131.5117</v>
      </c>
    </row>
    <row r="91" spans="1:3" x14ac:dyDescent="0.25">
      <c r="A91" s="37">
        <v>2046</v>
      </c>
      <c r="C91" s="38">
        <v>9960866643843.2813</v>
      </c>
    </row>
    <row r="92" spans="1:3" x14ac:dyDescent="0.25">
      <c r="A92" s="37">
        <v>2047</v>
      </c>
      <c r="C92" s="38">
        <v>10322253966824.863</v>
      </c>
    </row>
    <row r="93" spans="1:3" x14ac:dyDescent="0.25">
      <c r="A93" s="37">
        <v>2048</v>
      </c>
      <c r="C93" s="38">
        <v>10690010674077.184</v>
      </c>
    </row>
    <row r="94" spans="1:3" x14ac:dyDescent="0.25">
      <c r="A94" s="37">
        <v>2049</v>
      </c>
      <c r="C94" s="38">
        <v>11064015286229.67</v>
      </c>
    </row>
    <row r="95" spans="1:3" x14ac:dyDescent="0.25">
      <c r="A95" s="37">
        <v>2050</v>
      </c>
      <c r="C95" s="38">
        <v>11444013800962.033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BA14"/>
  <sheetViews>
    <sheetView zoomScaleNormal="100" workbookViewId="0">
      <selection activeCell="C11" sqref="C11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139</v>
      </c>
    </row>
    <row r="3" spans="1:53" s="34" customFormat="1" x14ac:dyDescent="0.25">
      <c r="A3" s="33" t="s">
        <v>116</v>
      </c>
      <c r="C3" s="34">
        <v>2000</v>
      </c>
      <c r="D3" s="34">
        <v>2001</v>
      </c>
      <c r="E3" s="34">
        <v>2002</v>
      </c>
      <c r="F3" s="34">
        <v>2003</v>
      </c>
      <c r="G3" s="34">
        <v>2004</v>
      </c>
      <c r="H3" s="34">
        <v>2005</v>
      </c>
      <c r="I3" s="34">
        <v>2006</v>
      </c>
      <c r="J3" s="34">
        <v>2007</v>
      </c>
      <c r="K3" s="34">
        <v>2008</v>
      </c>
      <c r="L3" s="34">
        <v>2009</v>
      </c>
      <c r="M3" s="34">
        <v>2010</v>
      </c>
      <c r="N3" s="34">
        <v>2011</v>
      </c>
      <c r="O3" s="34">
        <v>2012</v>
      </c>
      <c r="P3" s="34">
        <v>2013</v>
      </c>
      <c r="Q3" s="34">
        <v>2014</v>
      </c>
      <c r="R3" s="34">
        <v>2015</v>
      </c>
      <c r="S3" s="34">
        <v>2016</v>
      </c>
      <c r="T3" s="34">
        <v>2017</v>
      </c>
      <c r="U3" s="34">
        <v>2018</v>
      </c>
      <c r="V3" s="34">
        <v>2019</v>
      </c>
      <c r="W3" s="34">
        <v>2020</v>
      </c>
      <c r="X3" s="34">
        <v>2021</v>
      </c>
      <c r="Y3" s="34">
        <v>2022</v>
      </c>
      <c r="Z3" s="34">
        <v>2023</v>
      </c>
      <c r="AA3" s="34">
        <v>2024</v>
      </c>
      <c r="AB3" s="34">
        <v>2025</v>
      </c>
      <c r="AC3" s="34">
        <v>2026</v>
      </c>
      <c r="AD3" s="34">
        <v>2027</v>
      </c>
      <c r="AE3" s="34">
        <v>2028</v>
      </c>
      <c r="AF3" s="34">
        <v>2029</v>
      </c>
      <c r="AG3" s="34">
        <v>2030</v>
      </c>
      <c r="AH3" s="34">
        <v>2031</v>
      </c>
      <c r="AI3" s="34">
        <v>2032</v>
      </c>
      <c r="AJ3" s="34">
        <v>2033</v>
      </c>
      <c r="AK3" s="34">
        <v>2034</v>
      </c>
      <c r="AL3" s="34">
        <v>2035</v>
      </c>
      <c r="AM3" s="34">
        <v>2036</v>
      </c>
      <c r="AN3" s="34">
        <v>2037</v>
      </c>
      <c r="AO3" s="34">
        <v>2038</v>
      </c>
      <c r="AP3" s="34">
        <v>2039</v>
      </c>
      <c r="AQ3" s="34">
        <v>2040</v>
      </c>
      <c r="AR3" s="34">
        <v>2041</v>
      </c>
      <c r="AS3" s="34">
        <v>2042</v>
      </c>
      <c r="AT3" s="34">
        <v>2043</v>
      </c>
      <c r="AU3" s="34">
        <v>2044</v>
      </c>
      <c r="AV3" s="34">
        <v>2045</v>
      </c>
      <c r="AW3" s="34">
        <v>2046</v>
      </c>
      <c r="AX3" s="34">
        <v>2047</v>
      </c>
      <c r="AY3" s="34">
        <v>2048</v>
      </c>
      <c r="AZ3" s="34">
        <v>2049</v>
      </c>
      <c r="BA3" s="34">
        <v>2050</v>
      </c>
    </row>
    <row r="4" spans="1:53" x14ac:dyDescent="0.25">
      <c r="A4" s="1" t="s">
        <v>117</v>
      </c>
      <c r="B4" t="s">
        <v>134</v>
      </c>
      <c r="C4" s="10">
        <f t="array" ref="C4:BA4">TRANSPOSE(BGDP_calc!$C$45:$C$95)</f>
        <v>420644329026.06445</v>
      </c>
      <c r="D4" s="10">
        <v>435952640811.65039</v>
      </c>
      <c r="E4" s="10">
        <v>462442504734.37933</v>
      </c>
      <c r="F4" s="10">
        <v>545747269739.94202</v>
      </c>
      <c r="G4" s="10">
        <v>636854238718.52124</v>
      </c>
      <c r="H4" s="10">
        <v>736747642506.12781</v>
      </c>
      <c r="I4" s="10">
        <v>844404921075.28015</v>
      </c>
      <c r="J4" s="10">
        <v>1092695122611.386</v>
      </c>
      <c r="K4" s="10">
        <v>1076673950978.3832</v>
      </c>
      <c r="L4" s="10">
        <v>1205087725675.2656</v>
      </c>
      <c r="M4" s="10">
        <v>1504794421282.7178</v>
      </c>
      <c r="N4" s="10">
        <v>1637199195664.5957</v>
      </c>
      <c r="O4" s="10">
        <v>1641318980627.9548</v>
      </c>
      <c r="P4" s="10">
        <v>1667438242408.6052</v>
      </c>
      <c r="Q4" s="10">
        <v>1831248222835.554</v>
      </c>
      <c r="R4" s="10">
        <v>1889137169198.9312</v>
      </c>
      <c r="S4" s="10">
        <v>2060854375307.4233</v>
      </c>
      <c r="T4" s="10">
        <v>2382319120303.7944</v>
      </c>
      <c r="U4" s="10">
        <v>2436570945504.0122</v>
      </c>
      <c r="V4" s="10">
        <v>2582035401443.7754</v>
      </c>
      <c r="W4">
        <v>2781383385961.4736</v>
      </c>
      <c r="X4">
        <v>2984552111455.7139</v>
      </c>
      <c r="Y4">
        <v>3191138824694.7207</v>
      </c>
      <c r="Z4">
        <v>3401383723524.8545</v>
      </c>
      <c r="AA4">
        <v>3616355274228.2031</v>
      </c>
      <c r="AB4">
        <v>3837063964296.3535</v>
      </c>
      <c r="AC4">
        <v>4063794165892.2388</v>
      </c>
      <c r="AD4">
        <v>4297009709339.8657</v>
      </c>
      <c r="AE4">
        <v>4536884531010.7373</v>
      </c>
      <c r="AF4">
        <v>4783506979537.9971</v>
      </c>
      <c r="AG4">
        <v>5036890859395.5742</v>
      </c>
      <c r="AH4">
        <v>5297025127004.3252</v>
      </c>
      <c r="AI4">
        <v>5563697193465.7471</v>
      </c>
      <c r="AJ4">
        <v>5836931906832.9121</v>
      </c>
      <c r="AK4">
        <v>6116643679367.4629</v>
      </c>
      <c r="AL4">
        <v>6402664096487.4658</v>
      </c>
      <c r="AM4">
        <v>6694838548084.9199</v>
      </c>
      <c r="AN4">
        <v>6993194643107.6826</v>
      </c>
      <c r="AO4">
        <v>7297801403925.3984</v>
      </c>
      <c r="AP4">
        <v>7608661591432.8525</v>
      </c>
      <c r="AQ4">
        <v>7925719987734.3281</v>
      </c>
      <c r="AR4">
        <v>8248926896723.6846</v>
      </c>
      <c r="AS4">
        <v>8578450732982.8516</v>
      </c>
      <c r="AT4">
        <v>8914448867514.6172</v>
      </c>
      <c r="AU4">
        <v>9256940626582.4805</v>
      </c>
      <c r="AV4">
        <v>9605796248131.5117</v>
      </c>
      <c r="AW4">
        <v>9960866643843.2813</v>
      </c>
      <c r="AX4">
        <v>10322253966824.863</v>
      </c>
      <c r="AY4">
        <v>10690010674077.184</v>
      </c>
      <c r="AZ4">
        <v>11064015286229.67</v>
      </c>
      <c r="BA4">
        <v>11444013800962.033</v>
      </c>
    </row>
    <row r="5" spans="1:53" x14ac:dyDescent="0.25">
      <c r="A5" s="1" t="s">
        <v>118</v>
      </c>
      <c r="C5" s="27"/>
      <c r="D5" s="27">
        <f t="shared" ref="D5:T5" si="0">(D4-C4)/C4</f>
        <v>3.6392531003638907E-2</v>
      </c>
      <c r="E5" s="27">
        <f t="shared" si="0"/>
        <v>6.0763168846529964E-2</v>
      </c>
      <c r="F5" s="27">
        <f t="shared" si="0"/>
        <v>0.18014080486267542</v>
      </c>
      <c r="G5" s="27">
        <f t="shared" si="0"/>
        <v>0.16693985298725042</v>
      </c>
      <c r="H5" s="27">
        <f t="shared" si="0"/>
        <v>0.15685442243206574</v>
      </c>
      <c r="I5" s="27">
        <f t="shared" si="0"/>
        <v>0.14612503978016722</v>
      </c>
      <c r="J5" s="27">
        <f t="shared" si="0"/>
        <v>0.29404163256169646</v>
      </c>
      <c r="K5" s="27">
        <f t="shared" si="0"/>
        <v>-1.4662069319678563E-2</v>
      </c>
      <c r="L5" s="27">
        <f t="shared" si="0"/>
        <v>0.11926895285261774</v>
      </c>
      <c r="M5" s="27">
        <f t="shared" si="0"/>
        <v>0.24870114367774579</v>
      </c>
      <c r="N5" s="27">
        <f t="shared" si="0"/>
        <v>8.7988613267859783E-2</v>
      </c>
      <c r="O5" s="27">
        <f t="shared" si="0"/>
        <v>2.516361463081936E-3</v>
      </c>
      <c r="P5" s="27">
        <f t="shared" si="0"/>
        <v>1.5913580534270909E-2</v>
      </c>
      <c r="Q5" s="27">
        <f t="shared" si="0"/>
        <v>9.8240508260339601E-2</v>
      </c>
      <c r="R5" s="27">
        <f t="shared" si="0"/>
        <v>3.1611742002807461E-2</v>
      </c>
      <c r="S5" s="27">
        <f t="shared" si="0"/>
        <v>9.0897161364575277E-2</v>
      </c>
      <c r="T5" s="27">
        <f t="shared" si="0"/>
        <v>0.15598615256277742</v>
      </c>
      <c r="U5" s="27">
        <f t="shared" ref="U5" si="1">(U4-T4)/T4</f>
        <v>2.2772694362331928E-2</v>
      </c>
      <c r="V5" s="27">
        <f t="shared" ref="V5" si="2">(V4-U4)/U4</f>
        <v>5.970048038542683E-2</v>
      </c>
      <c r="W5" s="27">
        <f t="shared" ref="W5" si="3">(W4-V4)/V4</f>
        <v>7.7205751867782474E-2</v>
      </c>
      <c r="X5" s="27">
        <f t="shared" ref="X5" si="4">(X4-W4)/W4</f>
        <v>7.3045926181804846E-2</v>
      </c>
      <c r="Y5" s="27">
        <f t="shared" ref="Y5" si="5">(Y4-X4)/X4</f>
        <v>6.9218665154499273E-2</v>
      </c>
      <c r="Z5" s="27">
        <f t="shared" ref="Z5" si="6">(Z4-Y4)/Y4</f>
        <v>6.5883971328087487E-2</v>
      </c>
      <c r="AA5" s="27">
        <f t="shared" ref="AA5" si="7">(AA4-Z4)/Z4</f>
        <v>6.3201205208500727E-2</v>
      </c>
      <c r="AB5" s="27">
        <f t="shared" ref="AB5" si="8">(AB4-AA4)/AA4</f>
        <v>6.1030698958429545E-2</v>
      </c>
      <c r="AC5" s="27">
        <f t="shared" ref="AC5" si="9">(AC4-AB4)/AB4</f>
        <v>5.9089502730628407E-2</v>
      </c>
      <c r="AD5" s="27">
        <f t="shared" ref="AD5" si="10">(AD4-AC4)/AC4</f>
        <v>5.7388621058867682E-2</v>
      </c>
      <c r="AE5" s="27">
        <f t="shared" ref="AE5" si="11">(AE4-AD4)/AD4</f>
        <v>5.5823662941576806E-2</v>
      </c>
      <c r="AF5" s="27">
        <f t="shared" ref="AF5" si="12">(AF4-AE4)/AE4</f>
        <v>5.4359428114498801E-2</v>
      </c>
      <c r="AG5" s="27">
        <f t="shared" ref="AG5" si="13">(AG4-AF4)/AF4</f>
        <v>5.2970316744901998E-2</v>
      </c>
      <c r="AH5" s="27">
        <f t="shared" ref="AH5" si="14">(AH4-AG4)/AG4</f>
        <v>5.1645801918361801E-2</v>
      </c>
      <c r="AI5" s="27">
        <f t="shared" ref="AI5" si="15">(AI4-AH4)/AH4</f>
        <v>5.0343742018878312E-2</v>
      </c>
      <c r="AJ5" s="27">
        <f t="shared" ref="AJ5" si="16">(AJ4-AI4)/AI4</f>
        <v>4.9110277548545238E-2</v>
      </c>
      <c r="AK5" s="27">
        <f t="shared" ref="AK5" si="17">(AK4-AJ4)/AJ4</f>
        <v>4.7921027176471016E-2</v>
      </c>
      <c r="AL5" s="27">
        <f t="shared" ref="AL5" si="18">(AL4-AK4)/AK4</f>
        <v>4.6761006871268496E-2</v>
      </c>
      <c r="AM5" s="27">
        <f t="shared" ref="AM5" si="19">(AM4-AL4)/AL4</f>
        <v>4.5633262528600005E-2</v>
      </c>
      <c r="AN5" s="27">
        <f t="shared" ref="AN5" si="20">(AN4-AM4)/AM4</f>
        <v>4.4565091880835336E-2</v>
      </c>
      <c r="AO5" s="27">
        <f t="shared" ref="AO5" si="21">(AO4-AN4)/AN4</f>
        <v>4.355759797390004E-2</v>
      </c>
      <c r="AP5" s="27">
        <f t="shared" ref="AP5" si="22">(AP4-AO4)/AO4</f>
        <v>4.2596416413886819E-2</v>
      </c>
      <c r="AQ5" s="27">
        <f t="shared" ref="AQ5" si="23">(AQ4-AP4)/AP4</f>
        <v>4.1670718626581421E-2</v>
      </c>
      <c r="AR5" s="27">
        <f t="shared" ref="AR5" si="24">(AR4-AQ4)/AQ4</f>
        <v>4.077950135628617E-2</v>
      </c>
      <c r="AS5" s="27">
        <f t="shared" ref="AS5" si="25">(AS4-AR4)/AR4</f>
        <v>3.9947479276370788E-2</v>
      </c>
      <c r="AT5" s="27">
        <f t="shared" ref="AT5" si="26">(AT4-AS4)/AS4</f>
        <v>3.9167694143174753E-2</v>
      </c>
      <c r="AU5" s="27">
        <f t="shared" ref="AU5" si="27">(AU4-AT4)/AT4</f>
        <v>3.8419846718280783E-2</v>
      </c>
      <c r="AV5" s="27">
        <f t="shared" ref="AV5" si="28">(AV4-AU4)/AU4</f>
        <v>3.7685844127297093E-2</v>
      </c>
      <c r="AW5" s="27">
        <f t="shared" ref="AW5" si="29">(AW4-AV4)/AV4</f>
        <v>3.6964181473330401E-2</v>
      </c>
      <c r="AX5" s="27">
        <f t="shared" ref="AX5" si="30">(AX4-AW4)/AW4</f>
        <v>3.6280710896270475E-2</v>
      </c>
      <c r="AY5" s="27">
        <f t="shared" ref="AY5" si="31">(AY4-AX4)/AX4</f>
        <v>3.562755851912474E-2</v>
      </c>
      <c r="AZ5" s="27">
        <f>(AZ4-AY4)/AY4</f>
        <v>3.4986364705830594E-2</v>
      </c>
      <c r="BA5" s="27">
        <f t="shared" ref="BA5" si="32">(BA4-AZ4)/AZ4</f>
        <v>3.4345443756328808E-2</v>
      </c>
    </row>
    <row r="6" spans="1:53" x14ac:dyDescent="0.25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53" x14ac:dyDescent="0.25">
      <c r="A7" s="2" t="s">
        <v>74</v>
      </c>
      <c r="B7" s="9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53" x14ac:dyDescent="0.25">
      <c r="A8" s="10">
        <f>SUM('OECD VAL'!C9:AL9)*10^6</f>
        <v>649385143000.00012</v>
      </c>
      <c r="B8" t="s">
        <v>75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53" x14ac:dyDescent="0.25">
      <c r="A9" s="10">
        <f>A8*About!$A$61</f>
        <v>629047420741.72754</v>
      </c>
      <c r="B9" t="s">
        <v>76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53" x14ac:dyDescent="0.25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53" x14ac:dyDescent="0.25">
      <c r="A11" s="1" t="s">
        <v>80</v>
      </c>
    </row>
    <row r="12" spans="1:53" x14ac:dyDescent="0.25">
      <c r="B12">
        <v>2015</v>
      </c>
      <c r="C12">
        <v>2016</v>
      </c>
      <c r="D12">
        <v>2017</v>
      </c>
      <c r="E12">
        <v>2018</v>
      </c>
      <c r="F12">
        <v>2019</v>
      </c>
      <c r="G12">
        <v>2020</v>
      </c>
      <c r="H12">
        <v>2021</v>
      </c>
      <c r="I12">
        <v>2022</v>
      </c>
      <c r="J12">
        <v>2023</v>
      </c>
      <c r="K12">
        <v>2024</v>
      </c>
      <c r="L12">
        <v>2025</v>
      </c>
      <c r="M12">
        <v>2026</v>
      </c>
      <c r="N12">
        <v>2027</v>
      </c>
      <c r="O12">
        <v>2028</v>
      </c>
      <c r="P12">
        <v>2029</v>
      </c>
      <c r="Q12">
        <v>2030</v>
      </c>
      <c r="R12">
        <v>2031</v>
      </c>
      <c r="S12">
        <v>2032</v>
      </c>
      <c r="T12">
        <v>2033</v>
      </c>
      <c r="U12">
        <v>2034</v>
      </c>
      <c r="V12">
        <v>2035</v>
      </c>
      <c r="W12">
        <v>2036</v>
      </c>
      <c r="X12">
        <v>2037</v>
      </c>
      <c r="Y12">
        <v>2038</v>
      </c>
      <c r="Z12">
        <v>2039</v>
      </c>
      <c r="AA12">
        <v>2040</v>
      </c>
      <c r="AB12">
        <v>2041</v>
      </c>
      <c r="AC12">
        <v>2042</v>
      </c>
      <c r="AD12">
        <v>2043</v>
      </c>
      <c r="AE12">
        <v>2044</v>
      </c>
      <c r="AF12">
        <v>2045</v>
      </c>
      <c r="AG12">
        <v>2046</v>
      </c>
      <c r="AH12">
        <v>2047</v>
      </c>
      <c r="AI12">
        <v>2048</v>
      </c>
      <c r="AJ12">
        <v>2049</v>
      </c>
      <c r="AK12">
        <v>2050</v>
      </c>
    </row>
    <row r="13" spans="1:53" x14ac:dyDescent="0.25">
      <c r="A13" t="s">
        <v>137</v>
      </c>
      <c r="B13" s="11">
        <f>R5</f>
        <v>3.1611742002807461E-2</v>
      </c>
      <c r="C13" s="11">
        <f t="shared" ref="C13:E13" si="33">S5</f>
        <v>9.0897161364575277E-2</v>
      </c>
      <c r="D13" s="11">
        <f t="shared" si="33"/>
        <v>0.15598615256277742</v>
      </c>
      <c r="E13" s="11">
        <f t="shared" si="33"/>
        <v>2.2772694362331928E-2</v>
      </c>
      <c r="F13" s="11">
        <f t="shared" ref="F13:AK13" si="34">V5</f>
        <v>5.970048038542683E-2</v>
      </c>
      <c r="G13" s="11">
        <f t="shared" si="34"/>
        <v>7.7205751867782474E-2</v>
      </c>
      <c r="H13" s="11">
        <f t="shared" si="34"/>
        <v>7.3045926181804846E-2</v>
      </c>
      <c r="I13" s="11">
        <f t="shared" si="34"/>
        <v>6.9218665154499273E-2</v>
      </c>
      <c r="J13" s="11">
        <f t="shared" si="34"/>
        <v>6.5883971328087487E-2</v>
      </c>
      <c r="K13" s="11">
        <f t="shared" si="34"/>
        <v>6.3201205208500727E-2</v>
      </c>
      <c r="L13" s="11">
        <f t="shared" si="34"/>
        <v>6.1030698958429545E-2</v>
      </c>
      <c r="M13" s="11">
        <f t="shared" si="34"/>
        <v>5.9089502730628407E-2</v>
      </c>
      <c r="N13" s="11">
        <f t="shared" si="34"/>
        <v>5.7388621058867682E-2</v>
      </c>
      <c r="O13" s="11">
        <f t="shared" si="34"/>
        <v>5.5823662941576806E-2</v>
      </c>
      <c r="P13" s="11">
        <f t="shared" si="34"/>
        <v>5.4359428114498801E-2</v>
      </c>
      <c r="Q13" s="11">
        <f t="shared" si="34"/>
        <v>5.2970316744901998E-2</v>
      </c>
      <c r="R13" s="11">
        <f t="shared" si="34"/>
        <v>5.1645801918361801E-2</v>
      </c>
      <c r="S13" s="11">
        <f t="shared" si="34"/>
        <v>5.0343742018878312E-2</v>
      </c>
      <c r="T13" s="11">
        <f t="shared" si="34"/>
        <v>4.9110277548545238E-2</v>
      </c>
      <c r="U13" s="11">
        <f t="shared" si="34"/>
        <v>4.7921027176471016E-2</v>
      </c>
      <c r="V13" s="11">
        <f t="shared" si="34"/>
        <v>4.6761006871268496E-2</v>
      </c>
      <c r="W13" s="11">
        <f t="shared" si="34"/>
        <v>4.5633262528600005E-2</v>
      </c>
      <c r="X13" s="11">
        <f t="shared" si="34"/>
        <v>4.4565091880835336E-2</v>
      </c>
      <c r="Y13" s="11">
        <f t="shared" si="34"/>
        <v>4.355759797390004E-2</v>
      </c>
      <c r="Z13" s="11">
        <f t="shared" si="34"/>
        <v>4.2596416413886819E-2</v>
      </c>
      <c r="AA13" s="11">
        <f t="shared" si="34"/>
        <v>4.1670718626581421E-2</v>
      </c>
      <c r="AB13" s="11">
        <f t="shared" si="34"/>
        <v>4.077950135628617E-2</v>
      </c>
      <c r="AC13" s="11">
        <f t="shared" si="34"/>
        <v>3.9947479276370788E-2</v>
      </c>
      <c r="AD13" s="11">
        <f t="shared" si="34"/>
        <v>3.9167694143174753E-2</v>
      </c>
      <c r="AE13" s="11">
        <f t="shared" si="34"/>
        <v>3.8419846718280783E-2</v>
      </c>
      <c r="AF13" s="11">
        <f t="shared" si="34"/>
        <v>3.7685844127297093E-2</v>
      </c>
      <c r="AG13" s="11">
        <f t="shared" si="34"/>
        <v>3.6964181473330401E-2</v>
      </c>
      <c r="AH13" s="11">
        <f t="shared" si="34"/>
        <v>3.6280710896270475E-2</v>
      </c>
      <c r="AI13" s="11">
        <f t="shared" si="34"/>
        <v>3.562755851912474E-2</v>
      </c>
      <c r="AJ13" s="11">
        <f t="shared" si="34"/>
        <v>3.4986364705830594E-2</v>
      </c>
      <c r="AK13" s="11">
        <f t="shared" si="34"/>
        <v>3.4345443756328808E-2</v>
      </c>
    </row>
    <row r="14" spans="1:53" x14ac:dyDescent="0.25">
      <c r="A14" t="s">
        <v>77</v>
      </c>
      <c r="B14" s="13">
        <f>A9*(1+B13)</f>
        <v>648932705513.74646</v>
      </c>
      <c r="C14" s="13">
        <f>B14*(1+C13)</f>
        <v>707918846361.57983</v>
      </c>
      <c r="D14" s="13">
        <f t="shared" ref="D14:AK14" si="35">C14*(1+D13)</f>
        <v>818344383532.20264</v>
      </c>
      <c r="E14" s="13">
        <f t="shared" si="35"/>
        <v>836980290061.51233</v>
      </c>
      <c r="F14" s="13">
        <f>E14*(1+F13)</f>
        <v>886948415451.31848</v>
      </c>
      <c r="G14" s="13">
        <f t="shared" si="35"/>
        <v>955425934734.17578</v>
      </c>
      <c r="H14" s="13">
        <f t="shared" si="35"/>
        <v>1025215907034.9503</v>
      </c>
      <c r="I14" s="13">
        <f t="shared" si="35"/>
        <v>1096179983615.0687</v>
      </c>
      <c r="J14" s="13">
        <f t="shared" si="35"/>
        <v>1168400674225.9873</v>
      </c>
      <c r="K14" s="13">
        <f t="shared" si="35"/>
        <v>1242245005003.4944</v>
      </c>
      <c r="L14" s="13">
        <f t="shared" si="35"/>
        <v>1318060085936.4753</v>
      </c>
      <c r="M14" s="13">
        <f t="shared" si="35"/>
        <v>1395943600983.551</v>
      </c>
      <c r="N14" s="13">
        <f t="shared" si="35"/>
        <v>1476054879319.9473</v>
      </c>
      <c r="O14" s="13">
        <f t="shared" si="35"/>
        <v>1558453669386.3738</v>
      </c>
      <c r="P14" s="13">
        <f t="shared" si="35"/>
        <v>1643170319597.1592</v>
      </c>
      <c r="Q14" s="13">
        <f t="shared" si="35"/>
        <v>1730209571892.0427</v>
      </c>
      <c r="R14" s="13">
        <f t="shared" si="35"/>
        <v>1819567632719.2329</v>
      </c>
      <c r="S14" s="13">
        <f t="shared" si="35"/>
        <v>1911171476206.7512</v>
      </c>
      <c r="T14" s="13">
        <f t="shared" si="35"/>
        <v>2005029637846.1277</v>
      </c>
      <c r="U14" s="13">
        <f t="shared" si="35"/>
        <v>2101112717610.9817</v>
      </c>
      <c r="V14" s="13">
        <f t="shared" si="35"/>
        <v>2199362863836.4985</v>
      </c>
      <c r="W14" s="13">
        <f t="shared" si="35"/>
        <v>2299726966797.603</v>
      </c>
      <c r="X14" s="13">
        <f t="shared" si="35"/>
        <v>2402214510373.7729</v>
      </c>
      <c r="Y14" s="13">
        <f t="shared" si="35"/>
        <v>2506849204263.7026</v>
      </c>
      <c r="Z14" s="13">
        <f t="shared" si="35"/>
        <v>2613631996855.3398</v>
      </c>
      <c r="AA14" s="13">
        <f t="shared" si="35"/>
        <v>2722543920389.729</v>
      </c>
      <c r="AB14" s="13">
        <f t="shared" si="35"/>
        <v>2833567903883.8105</v>
      </c>
      <c r="AC14" s="13">
        <f t="shared" si="35"/>
        <v>2946761799002.3984</v>
      </c>
      <c r="AD14" s="13">
        <f t="shared" si="35"/>
        <v>3062179663858.5156</v>
      </c>
      <c r="AE14" s="13">
        <f t="shared" si="35"/>
        <v>3179828137167.7964</v>
      </c>
      <c r="AF14" s="13">
        <f t="shared" si="35"/>
        <v>3299662644696.6958</v>
      </c>
      <c r="AG14" s="13">
        <f t="shared" si="35"/>
        <v>3421631973496.0337</v>
      </c>
      <c r="AH14" s="13">
        <f t="shared" si="35"/>
        <v>3545771213919.8784</v>
      </c>
      <c r="AI14" s="13">
        <f t="shared" si="35"/>
        <v>3672098385339.2373</v>
      </c>
      <c r="AJ14" s="13">
        <f t="shared" si="35"/>
        <v>3800571758684.4077</v>
      </c>
      <c r="AK14" s="13">
        <f t="shared" si="35"/>
        <v>3931104082264.1948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20</v>
      </c>
      <c r="B1">
        <f t="array" ref="B1:AG2">TRANSPOSE('Pop Projection'!A7:B38)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19</v>
      </c>
      <c r="B2">
        <v>1368738000</v>
      </c>
      <c r="C2">
        <v>1383198000</v>
      </c>
      <c r="D2">
        <v>1397423000</v>
      </c>
      <c r="E2">
        <v>1411415000</v>
      </c>
      <c r="F2">
        <v>1425158000</v>
      </c>
      <c r="G2">
        <v>1438635000</v>
      </c>
      <c r="H2">
        <v>1451829000</v>
      </c>
      <c r="I2">
        <v>1464726000</v>
      </c>
      <c r="J2">
        <v>1477312000</v>
      </c>
      <c r="K2">
        <v>1489565000</v>
      </c>
      <c r="L2">
        <v>1501462000</v>
      </c>
      <c r="M2">
        <v>1512985000</v>
      </c>
      <c r="N2">
        <v>1524124000</v>
      </c>
      <c r="O2">
        <v>1534869000</v>
      </c>
      <c r="P2">
        <v>1545204000</v>
      </c>
      <c r="Q2">
        <v>1555108000</v>
      </c>
      <c r="R2">
        <v>1564570000</v>
      </c>
      <c r="S2">
        <v>1573582000</v>
      </c>
      <c r="T2">
        <v>1582147000</v>
      </c>
      <c r="U2">
        <v>1590282000</v>
      </c>
      <c r="V2">
        <v>1598011000</v>
      </c>
      <c r="W2">
        <v>1605356000</v>
      </c>
      <c r="X2">
        <v>1612320000</v>
      </c>
      <c r="Y2">
        <v>1618906000</v>
      </c>
      <c r="Z2">
        <v>1625123000</v>
      </c>
      <c r="AA2">
        <v>1630984000</v>
      </c>
      <c r="AB2">
        <v>1636496000</v>
      </c>
      <c r="AC2">
        <v>1641667000</v>
      </c>
      <c r="AD2">
        <v>1646498000</v>
      </c>
      <c r="AE2">
        <v>1650994000</v>
      </c>
      <c r="AF2">
        <v>1655153000</v>
      </c>
      <c r="AG2">
        <v>1658978000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20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21</v>
      </c>
      <c r="B2">
        <f>'BPEaCP-population'!B2*'Avg Emp-Pop Ratio'!$B$5</f>
        <v>662028455.06412482</v>
      </c>
      <c r="C2">
        <f>'BPEaCP-population'!C2*'Avg Emp-Pop Ratio'!$B$5</f>
        <v>669022438.90926337</v>
      </c>
      <c r="D2">
        <f>'BPEaCP-population'!D2*'Avg Emp-Pop Ratio'!$B$5</f>
        <v>675902758.42496848</v>
      </c>
      <c r="E2">
        <f>'BPEaCP-population'!E2*'Avg Emp-Pop Ratio'!$B$5</f>
        <v>682670380.96723533</v>
      </c>
      <c r="F2">
        <f>'BPEaCP-population'!F2*'Avg Emp-Pop Ratio'!$B$5</f>
        <v>689317567.68810248</v>
      </c>
      <c r="G2">
        <f>'BPEaCP-population'!G2*'Avg Emp-Pop Ratio'!$B$5</f>
        <v>695836096.06161094</v>
      </c>
      <c r="H2">
        <f>'BPEaCP-population'!H2*'Avg Emp-Pop Ratio'!$B$5</f>
        <v>702217743.56180167</v>
      </c>
      <c r="I2">
        <f>'BPEaCP-population'!I2*'Avg Emp-Pop Ratio'!$B$5</f>
        <v>708455738.69670844</v>
      </c>
      <c r="J2">
        <f>'BPEaCP-population'!J2*'Avg Emp-Pop Ratio'!$B$5</f>
        <v>714543309.974365</v>
      </c>
      <c r="K2">
        <f>'BPEaCP-population'!K2*'Avg Emp-Pop Ratio'!$B$5</f>
        <v>720469816.47882438</v>
      </c>
      <c r="L2">
        <f>'BPEaCP-population'!L2*'Avg Emp-Pop Ratio'!$B$5</f>
        <v>726224133.61614203</v>
      </c>
      <c r="M2">
        <f>'BPEaCP-population'!M2*'Avg Emp-Pop Ratio'!$B$5</f>
        <v>731797555.18236136</v>
      </c>
      <c r="N2">
        <f>'BPEaCP-population'!N2*'Avg Emp-Pop Ratio'!$B$5</f>
        <v>737185244.39750648</v>
      </c>
      <c r="O2">
        <f>'BPEaCP-population'!O2*'Avg Emp-Pop Ratio'!$B$5</f>
        <v>742382364.48160148</v>
      </c>
      <c r="P2">
        <f>'BPEaCP-population'!P2*'Avg Emp-Pop Ratio'!$B$5</f>
        <v>747381176.58668494</v>
      </c>
      <c r="Q2">
        <f>'BPEaCP-population'!Q2*'Avg Emp-Pop Ratio'!$B$5</f>
        <v>752171523.4748075</v>
      </c>
      <c r="R2">
        <f>'BPEaCP-population'!R2*'Avg Emp-Pop Ratio'!$B$5</f>
        <v>756748084.68799567</v>
      </c>
      <c r="S2">
        <f>'BPEaCP-population'!S2*'Avg Emp-Pop Ratio'!$B$5</f>
        <v>761106990.80226874</v>
      </c>
      <c r="T2">
        <f>'BPEaCP-population'!T2*'Avg Emp-Pop Ratio'!$B$5</f>
        <v>765249692.85161948</v>
      </c>
      <c r="U2">
        <f>'BPEaCP-population'!U2*'Avg Emp-Pop Ratio'!$B$5</f>
        <v>769184413.3620069</v>
      </c>
      <c r="V2">
        <f>'BPEaCP-population'!V2*'Avg Emp-Pop Ratio'!$B$5</f>
        <v>772922760.60537314</v>
      </c>
      <c r="W2">
        <f>'BPEaCP-population'!W2*'Avg Emp-Pop Ratio'!$B$5</f>
        <v>776475375.49766517</v>
      </c>
      <c r="X2">
        <f>'BPEaCP-population'!X2*'Avg Emp-Pop Ratio'!$B$5</f>
        <v>779843709.07287574</v>
      </c>
      <c r="Y2">
        <f>'BPEaCP-population'!Y2*'Avg Emp-Pop Ratio'!$B$5</f>
        <v>783029212.36499763</v>
      </c>
      <c r="Z2">
        <f>'BPEaCP-population'!Z2*'Avg Emp-Pop Ratio'!$B$5</f>
        <v>786036238.47600913</v>
      </c>
      <c r="AA2">
        <f>'BPEaCP-population'!AA2*'Avg Emp-Pop Ratio'!$B$5</f>
        <v>788871075.21987891</v>
      </c>
      <c r="AB2">
        <f>'BPEaCP-population'!AB2*'Avg Emp-Pop Ratio'!$B$5</f>
        <v>791537108.34259009</v>
      </c>
      <c r="AC2">
        <f>'BPEaCP-population'!AC2*'Avg Emp-Pop Ratio'!$B$5</f>
        <v>794038207.26812339</v>
      </c>
      <c r="AD2">
        <f>'BPEaCP-population'!AD2*'Avg Emp-Pop Ratio'!$B$5</f>
        <v>796374855.67447639</v>
      </c>
      <c r="AE2">
        <f>'BPEaCP-population'!AE2*'Avg Emp-Pop Ratio'!$B$5</f>
        <v>798549471.95163703</v>
      </c>
      <c r="AF2">
        <f>'BPEaCP-population'!AF2*'Avg Emp-Pop Ratio'!$B$5</f>
        <v>800561088.74361014</v>
      </c>
      <c r="AG2">
        <f>'BPEaCP-population'!AG2*'Avg Emp-Pop Ratio'!$B$5</f>
        <v>802411157.08438849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12" t="s">
        <v>79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78</v>
      </c>
      <c r="B2" s="10">
        <f>'EE Comp Projection'!F14</f>
        <v>886948415451.31848</v>
      </c>
      <c r="C2" s="10">
        <f>'EE Comp Projection'!G14</f>
        <v>955425934734.17578</v>
      </c>
      <c r="D2" s="10">
        <f>'EE Comp Projection'!H14</f>
        <v>1025215907034.9503</v>
      </c>
      <c r="E2" s="10">
        <f>'EE Comp Projection'!I14</f>
        <v>1096179983615.0687</v>
      </c>
      <c r="F2" s="10">
        <f>'EE Comp Projection'!J14</f>
        <v>1168400674225.9873</v>
      </c>
      <c r="G2" s="10">
        <f>'EE Comp Projection'!K14</f>
        <v>1242245005003.4944</v>
      </c>
      <c r="H2" s="10">
        <f>'EE Comp Projection'!L14</f>
        <v>1318060085936.4753</v>
      </c>
      <c r="I2" s="10">
        <f>'EE Comp Projection'!M14</f>
        <v>1395943600983.551</v>
      </c>
      <c r="J2" s="10">
        <f>'EE Comp Projection'!N14</f>
        <v>1476054879319.9473</v>
      </c>
      <c r="K2" s="10">
        <f>'EE Comp Projection'!O14</f>
        <v>1558453669386.3738</v>
      </c>
      <c r="L2" s="10">
        <f>'EE Comp Projection'!P14</f>
        <v>1643170319597.1592</v>
      </c>
      <c r="M2" s="10">
        <f>'EE Comp Projection'!Q14</f>
        <v>1730209571892.0427</v>
      </c>
      <c r="N2" s="10">
        <f>'EE Comp Projection'!R14</f>
        <v>1819567632719.2329</v>
      </c>
      <c r="O2" s="10">
        <f>'EE Comp Projection'!S14</f>
        <v>1911171476206.7512</v>
      </c>
      <c r="P2" s="10">
        <f>'EE Comp Projection'!T14</f>
        <v>2005029637846.1277</v>
      </c>
      <c r="Q2" s="10">
        <f>'EE Comp Projection'!U14</f>
        <v>2101112717610.9817</v>
      </c>
      <c r="R2" s="10">
        <f>'EE Comp Projection'!V14</f>
        <v>2199362863836.4985</v>
      </c>
      <c r="S2" s="10">
        <f>'EE Comp Projection'!W14</f>
        <v>2299726966797.603</v>
      </c>
      <c r="T2" s="10">
        <f>'EE Comp Projection'!X14</f>
        <v>2402214510373.7729</v>
      </c>
      <c r="U2" s="10">
        <f>'EE Comp Projection'!Y14</f>
        <v>2506849204263.7026</v>
      </c>
      <c r="V2" s="10">
        <f>'EE Comp Projection'!Z14</f>
        <v>2613631996855.3398</v>
      </c>
      <c r="W2" s="10">
        <f>'EE Comp Projection'!AA14</f>
        <v>2722543920389.729</v>
      </c>
      <c r="X2" s="10">
        <f>'EE Comp Projection'!AB14</f>
        <v>2833567903883.8105</v>
      </c>
      <c r="Y2" s="10">
        <f>'EE Comp Projection'!AC14</f>
        <v>2946761799002.3984</v>
      </c>
      <c r="Z2" s="10">
        <f>'EE Comp Projection'!AD14</f>
        <v>3062179663858.5156</v>
      </c>
      <c r="AA2" s="10">
        <f>'EE Comp Projection'!AE14</f>
        <v>3179828137167.7964</v>
      </c>
      <c r="AB2" s="10">
        <f>'EE Comp Projection'!AF14</f>
        <v>3299662644696.6958</v>
      </c>
      <c r="AC2" s="10">
        <f>'EE Comp Projection'!AG14</f>
        <v>3421631973496.0337</v>
      </c>
      <c r="AD2" s="10">
        <f>'EE Comp Projection'!AH14</f>
        <v>3545771213919.8784</v>
      </c>
      <c r="AE2" s="10">
        <f>'EE Comp Projection'!AI14</f>
        <v>3672098385339.2373</v>
      </c>
      <c r="AF2" s="10">
        <f>'EE Comp Projection'!AJ14</f>
        <v>3800571758684.4077</v>
      </c>
      <c r="AG2" s="10">
        <f>'EE Comp Projection'!AK14</f>
        <v>3931104082264.1948</v>
      </c>
      <c r="A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India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2020-08-28T23:51:49Z</dcterms:modified>
</cp:coreProperties>
</file>