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Data" sheetId="6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S11" i="6" l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B3" i="4"/>
  <c r="B2" i="4"/>
  <c r="S10" i="6" l="1"/>
  <c r="S7" i="6"/>
</calcChain>
</file>

<file path=xl/sharedStrings.xml><?xml version="1.0" encoding="utf-8"?>
<sst xmlns="http://schemas.openxmlformats.org/spreadsheetml/2006/main" count="52" uniqueCount="50">
  <si>
    <t>Pixels</t>
  </si>
  <si>
    <t>Source: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</si>
  <si>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</si>
  <si>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</si>
  <si>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</si>
  <si>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</si>
  <si>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</si>
  <si>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</si>
  <si>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</si>
  <si>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Year</t>
  </si>
  <si>
    <t>Notes:</t>
  </si>
  <si>
    <t>electricity sector</t>
  </si>
  <si>
    <t>industry sector</t>
  </si>
  <si>
    <t>coal</t>
  </si>
  <si>
    <t>biomass</t>
  </si>
  <si>
    <t>nuclear</t>
  </si>
  <si>
    <t>hydro</t>
  </si>
  <si>
    <t>wind</t>
  </si>
  <si>
    <t>CPbE Pecentage of Industry CCS by Industry</t>
  </si>
  <si>
    <t>CPbE Fraction of CO2 Sequestration by Sector</t>
  </si>
  <si>
    <t>CPbE Fraction of Electricity Sector CCS by Energy Source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</si>
  <si>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</si>
  <si>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</si>
  <si>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</si>
  <si>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</si>
  <si>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</si>
  <si>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</si>
  <si>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</si>
  <si>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Pixel Based Analysis</t>
  </si>
  <si>
    <t>Public Electricity + heat from coal</t>
  </si>
  <si>
    <t>Industrial production using coal</t>
  </si>
  <si>
    <t>Upstream fuel production using coal</t>
  </si>
  <si>
    <t>Total</t>
  </si>
  <si>
    <t>Share of Total CCS</t>
  </si>
  <si>
    <t>Electricity</t>
  </si>
  <si>
    <t>Percent</t>
  </si>
  <si>
    <t>Industry - Other industries</t>
  </si>
  <si>
    <t>CATO-CO2</t>
  </si>
  <si>
    <t>Identifying the role of CCS in Mexico and Indonesia</t>
  </si>
  <si>
    <t>p.30, 6.3.3</t>
  </si>
  <si>
    <t xml:space="preserve">We determine the CCS by sector using pixel based analysis from our main source </t>
  </si>
  <si>
    <t>document. The CCS abatement is divided into three categories, which we apportion to</t>
  </si>
  <si>
    <t>the power sector and the industry sector. CCS in the power sector is entirely from coal</t>
  </si>
  <si>
    <t xml:space="preserve">and CCS in the industry sector is from industrial production using coal and from </t>
  </si>
  <si>
    <t xml:space="preserve">coal used in the production of alternative fuels. We assume this means coal used in </t>
  </si>
  <si>
    <t>biofuel production and other industries, and accordingly we assign 100% of the CCS</t>
  </si>
  <si>
    <t xml:space="preserve">captured in industry to the other industries category, which also dominates industrial fuel </t>
  </si>
  <si>
    <t>use, comprising about 90% of coal used (see the BAU Industrial Fuel Use.xlsx sheet for</t>
  </si>
  <si>
    <t>more information).</t>
  </si>
  <si>
    <t>https://www.co2-cato.org/cato-download/2980/20130424_145934_CATO2-WP2.3-D07-v2012.12.19-CCS-in-Mexico-Indone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</si>
</sst>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570362</xdr:colOff>
      <xdr:row>30</xdr:row>
      <xdr:rowOff>132643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0476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5" x14ac:dyDescent="0.35"/>
  <cols>
    <col min="2" max="2" width="56.90625" customWidth="1"/>
  </cols>
  <sheetData>
    <row r="1" spans="1:2" x14ac:dyDescent="0.35">
      <c r="A1" s="1" t="s">
        <v>19</v>
      </c>
    </row>
    <row r="2" spans="1:2" x14ac:dyDescent="0.35">
      <c r="A2" s="1" t="s">
        <v>18</v>
      </c>
    </row>
    <row r="3" spans="1:2" x14ac:dyDescent="0.35">
      <c r="A3" s="1" t="s">
        <v>20</v>
      </c>
    </row>
    <row r="5" spans="1:2" x14ac:dyDescent="0.35">
      <c r="A5" s="1" t="s">
        <v>1</v>
      </c>
      <c r="B5" t="s">
        <v>37</v>
      </c>
    </row>
    <row r="6" spans="1:2" x14ac:dyDescent="0.35">
      <c r="B6" s="2">
        <v>2012</v>
      </c>
    </row>
    <row r="7" spans="1:2" x14ac:dyDescent="0.35">
      <c r="B7" t="s">
        <v>38</v>
      </c>
    </row>
    <row r="8" spans="1:2" x14ac:dyDescent="0.35">
      <c r="B8" s="4" t="s">
        <v>49</v>
      </c>
    </row>
    <row r="9" spans="1:2" x14ac:dyDescent="0.35">
      <c r="B9" t="s">
        <v>39</v>
      </c>
    </row>
    <row r="11" spans="1:2" x14ac:dyDescent="0.35">
      <c r="A11" s="1" t="s">
        <v>10</v>
      </c>
    </row>
    <row r="12" spans="1:2" x14ac:dyDescent="0.35">
      <c r="A12" t="s">
        <v>40</v>
      </c>
    </row>
    <row r="13" spans="1:2" x14ac:dyDescent="0.35">
      <c r="A13" t="s">
        <v>41</v>
      </c>
    </row>
    <row r="14" spans="1:2" x14ac:dyDescent="0.35">
      <c r="A14" t="s">
        <v>42</v>
      </c>
    </row>
    <row r="15" spans="1:2" x14ac:dyDescent="0.35">
      <c r="A15" t="s">
        <v>43</v>
      </c>
    </row>
    <row r="16" spans="1:2" x14ac:dyDescent="0.35">
      <c r="A16" t="s">
        <v>44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S11"/>
  <sheetViews>
    <sheetView workbookViewId="0">
      <selection activeCell="S16" sqref="S16"/>
    </sheetView>
  </sheetViews>
  <sheetFormatPr defaultRowHeight="14.5" x14ac:dyDescent="0.35"/>
  <cols>
    <col min="18" max="18" width="31.36328125" bestFit="1" customWidth="1"/>
  </cols>
  <sheetData>
    <row r="2" spans="18:19" x14ac:dyDescent="0.35">
      <c r="R2" s="1" t="s">
        <v>28</v>
      </c>
      <c r="S2" s="1" t="s">
        <v>0</v>
      </c>
    </row>
    <row r="3" spans="18:19" x14ac:dyDescent="0.35">
      <c r="R3" t="s">
        <v>29</v>
      </c>
      <c r="S3">
        <v>376</v>
      </c>
    </row>
    <row r="4" spans="18:19" x14ac:dyDescent="0.35">
      <c r="R4" t="s">
        <v>30</v>
      </c>
      <c r="S4">
        <v>37</v>
      </c>
    </row>
    <row r="5" spans="18:19" x14ac:dyDescent="0.35">
      <c r="R5" t="s">
        <v>31</v>
      </c>
      <c r="S5">
        <v>9</v>
      </c>
    </row>
    <row r="7" spans="18:19" x14ac:dyDescent="0.35">
      <c r="R7" t="s">
        <v>32</v>
      </c>
      <c r="S7">
        <f>SUM(S3:S5)</f>
        <v>422</v>
      </c>
    </row>
    <row r="9" spans="18:19" x14ac:dyDescent="0.35">
      <c r="R9" s="1" t="s">
        <v>33</v>
      </c>
      <c r="S9" s="1" t="s">
        <v>35</v>
      </c>
    </row>
    <row r="10" spans="18:19" x14ac:dyDescent="0.35">
      <c r="R10" t="s">
        <v>34</v>
      </c>
      <c r="S10">
        <f>S3/$S$7</f>
        <v>0.89099526066350709</v>
      </c>
    </row>
    <row r="11" spans="18:19" x14ac:dyDescent="0.35">
      <c r="R11" t="s">
        <v>36</v>
      </c>
      <c r="S11">
        <f>SUM(S4:S5)/S7</f>
        <v>0.10900473933649289</v>
      </c>
    </row>
  </sheetData>
  <pageMargins left="0.7" right="0.7" top="0.75" bottom="0.75" header="0.3" footer="0.3"/>
  <ignoredErrors>
    <ignoredError sqref="S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>
      <selection activeCell="G3" sqref="G3"/>
    </sheetView>
  </sheetViews>
  <sheetFormatPr defaultRowHeight="14.5" x14ac:dyDescent="0.35"/>
  <cols>
    <col min="1" max="1" width="18.90625" customWidth="1"/>
  </cols>
  <sheetData>
    <row r="1" spans="1:39" x14ac:dyDescent="0.3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5">
      <c r="A2" t="s">
        <v>11</v>
      </c>
      <c r="B2">
        <f>Data!$S$10</f>
        <v>0.89099526066350709</v>
      </c>
      <c r="C2">
        <f>Data!$S$10</f>
        <v>0.89099526066350709</v>
      </c>
      <c r="D2">
        <f>Data!$S$10</f>
        <v>0.89099526066350709</v>
      </c>
      <c r="E2">
        <f>Data!$S$10</f>
        <v>0.89099526066350709</v>
      </c>
      <c r="F2">
        <f>Data!$S$10</f>
        <v>0.89099526066350709</v>
      </c>
      <c r="G2">
        <f>Data!$S$10</f>
        <v>0.89099526066350709</v>
      </c>
      <c r="H2">
        <f>Data!$S$10</f>
        <v>0.89099526066350709</v>
      </c>
      <c r="I2">
        <f>Data!$S$10</f>
        <v>0.89099526066350709</v>
      </c>
      <c r="J2">
        <f>Data!$S$10</f>
        <v>0.89099526066350709</v>
      </c>
      <c r="K2">
        <f>Data!$S$10</f>
        <v>0.89099526066350709</v>
      </c>
      <c r="L2">
        <f>Data!$S$10</f>
        <v>0.89099526066350709</v>
      </c>
      <c r="M2">
        <f>Data!$S$10</f>
        <v>0.89099526066350709</v>
      </c>
      <c r="N2">
        <f>Data!$S$10</f>
        <v>0.89099526066350709</v>
      </c>
      <c r="O2">
        <f>Data!$S$10</f>
        <v>0.89099526066350709</v>
      </c>
      <c r="P2">
        <f>Data!$S$10</f>
        <v>0.89099526066350709</v>
      </c>
      <c r="Q2">
        <f>Data!$S$10</f>
        <v>0.89099526066350709</v>
      </c>
      <c r="R2">
        <f>Data!$S$10</f>
        <v>0.89099526066350709</v>
      </c>
      <c r="S2">
        <f>Data!$S$10</f>
        <v>0.89099526066350709</v>
      </c>
      <c r="T2">
        <f>Data!$S$10</f>
        <v>0.89099526066350709</v>
      </c>
      <c r="U2">
        <f>Data!$S$10</f>
        <v>0.89099526066350709</v>
      </c>
      <c r="V2">
        <f>Data!$S$10</f>
        <v>0.89099526066350709</v>
      </c>
      <c r="W2">
        <f>Data!$S$10</f>
        <v>0.89099526066350709</v>
      </c>
      <c r="X2">
        <f>Data!$S$10</f>
        <v>0.89099526066350709</v>
      </c>
      <c r="Y2">
        <f>Data!$S$10</f>
        <v>0.89099526066350709</v>
      </c>
      <c r="Z2">
        <f>Data!$S$10</f>
        <v>0.89099526066350709</v>
      </c>
      <c r="AA2">
        <f>Data!$S$10</f>
        <v>0.89099526066350709</v>
      </c>
      <c r="AB2">
        <f>Data!$S$10</f>
        <v>0.89099526066350709</v>
      </c>
      <c r="AC2">
        <f>Data!$S$10</f>
        <v>0.89099526066350709</v>
      </c>
      <c r="AD2">
        <f>Data!$S$10</f>
        <v>0.89099526066350709</v>
      </c>
      <c r="AE2">
        <f>Data!$S$10</f>
        <v>0.89099526066350709</v>
      </c>
      <c r="AF2">
        <f>Data!$S$10</f>
        <v>0.89099526066350709</v>
      </c>
      <c r="AG2">
        <f>Data!$S$10</f>
        <v>0.89099526066350709</v>
      </c>
      <c r="AH2">
        <f>Data!$S$10</f>
        <v>0.89099526066350709</v>
      </c>
      <c r="AI2">
        <f>Data!$S$10</f>
        <v>0.89099526066350709</v>
      </c>
      <c r="AJ2">
        <f>Data!$S$10</f>
        <v>0.89099526066350709</v>
      </c>
      <c r="AK2">
        <f>Data!$S$10</f>
        <v>0.89099526066350709</v>
      </c>
      <c r="AL2">
        <f>Data!$S$10</f>
        <v>0.89099526066350709</v>
      </c>
      <c r="AM2">
        <f>Data!$S$10</f>
        <v>0.89099526066350709</v>
      </c>
    </row>
    <row r="3" spans="1:39" x14ac:dyDescent="0.35">
      <c r="A3" t="s">
        <v>12</v>
      </c>
      <c r="B3">
        <f>Data!$S$11</f>
        <v>0.10900473933649289</v>
      </c>
      <c r="C3">
        <f>Data!$S$11</f>
        <v>0.10900473933649289</v>
      </c>
      <c r="D3">
        <f>Data!$S$11</f>
        <v>0.10900473933649289</v>
      </c>
      <c r="E3">
        <f>Data!$S$11</f>
        <v>0.10900473933649289</v>
      </c>
      <c r="F3">
        <f>Data!$S$11</f>
        <v>0.10900473933649289</v>
      </c>
      <c r="G3">
        <f>Data!$S$11</f>
        <v>0.10900473933649289</v>
      </c>
      <c r="H3">
        <f>Data!$S$11</f>
        <v>0.10900473933649289</v>
      </c>
      <c r="I3">
        <f>Data!$S$11</f>
        <v>0.10900473933649289</v>
      </c>
      <c r="J3">
        <f>Data!$S$11</f>
        <v>0.10900473933649289</v>
      </c>
      <c r="K3">
        <f>Data!$S$11</f>
        <v>0.10900473933649289</v>
      </c>
      <c r="L3">
        <f>Data!$S$11</f>
        <v>0.10900473933649289</v>
      </c>
      <c r="M3">
        <f>Data!$S$11</f>
        <v>0.10900473933649289</v>
      </c>
      <c r="N3">
        <f>Data!$S$11</f>
        <v>0.10900473933649289</v>
      </c>
      <c r="O3">
        <f>Data!$S$11</f>
        <v>0.10900473933649289</v>
      </c>
      <c r="P3">
        <f>Data!$S$11</f>
        <v>0.10900473933649289</v>
      </c>
      <c r="Q3">
        <f>Data!$S$11</f>
        <v>0.10900473933649289</v>
      </c>
      <c r="R3">
        <f>Data!$S$11</f>
        <v>0.10900473933649289</v>
      </c>
      <c r="S3">
        <f>Data!$S$11</f>
        <v>0.10900473933649289</v>
      </c>
      <c r="T3">
        <f>Data!$S$11</f>
        <v>0.10900473933649289</v>
      </c>
      <c r="U3">
        <f>Data!$S$11</f>
        <v>0.10900473933649289</v>
      </c>
      <c r="V3">
        <f>Data!$S$11</f>
        <v>0.10900473933649289</v>
      </c>
      <c r="W3">
        <f>Data!$S$11</f>
        <v>0.10900473933649289</v>
      </c>
      <c r="X3">
        <f>Data!$S$11</f>
        <v>0.10900473933649289</v>
      </c>
      <c r="Y3">
        <f>Data!$S$11</f>
        <v>0.10900473933649289</v>
      </c>
      <c r="Z3">
        <f>Data!$S$11</f>
        <v>0.10900473933649289</v>
      </c>
      <c r="AA3">
        <f>Data!$S$11</f>
        <v>0.10900473933649289</v>
      </c>
      <c r="AB3">
        <f>Data!$S$11</f>
        <v>0.10900473933649289</v>
      </c>
      <c r="AC3">
        <f>Data!$S$11</f>
        <v>0.10900473933649289</v>
      </c>
      <c r="AD3">
        <f>Data!$S$11</f>
        <v>0.10900473933649289</v>
      </c>
      <c r="AE3">
        <f>Data!$S$11</f>
        <v>0.10900473933649289</v>
      </c>
      <c r="AF3">
        <f>Data!$S$11</f>
        <v>0.10900473933649289</v>
      </c>
      <c r="AG3">
        <f>Data!$S$11</f>
        <v>0.10900473933649289</v>
      </c>
      <c r="AH3">
        <f>Data!$S$11</f>
        <v>0.10900473933649289</v>
      </c>
      <c r="AI3">
        <f>Data!$S$11</f>
        <v>0.10900473933649289</v>
      </c>
      <c r="AJ3">
        <f>Data!$S$11</f>
        <v>0.10900473933649289</v>
      </c>
      <c r="AK3">
        <f>Data!$S$11</f>
        <v>0.10900473933649289</v>
      </c>
      <c r="AL3">
        <f>Data!$S$11</f>
        <v>0.10900473933649289</v>
      </c>
      <c r="AM3">
        <f>Data!$S$11</f>
        <v>0.10900473933649289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2"/>
  <sheetViews>
    <sheetView workbookViewId="0">
      <selection activeCell="J4" sqref="J4"/>
    </sheetView>
  </sheetViews>
  <sheetFormatPr defaultRowHeight="14.5" x14ac:dyDescent="0.35"/>
  <cols>
    <col min="1" max="1" width="21.08984375" customWidth="1"/>
  </cols>
  <sheetData>
    <row r="1" spans="1:39" x14ac:dyDescent="0.3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5">
      <c r="A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3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>
      <selection activeCell="AG16" sqref="AG16"/>
    </sheetView>
  </sheetViews>
  <sheetFormatPr defaultRowHeight="14.5" x14ac:dyDescent="0.35"/>
  <cols>
    <col min="1" max="1" width="33.08984375" customWidth="1"/>
  </cols>
  <sheetData>
    <row r="1" spans="1:39" x14ac:dyDescent="0.3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35"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2017-01-31T10:34:10Z</dcterms:modified>
</cp:coreProperties>
</file>