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Policy Solutions Project\Indonesia\eps-1.2.1-WIP-B-indonesia\InputData\trans\BFFU\"/>
    </mc:Choice>
  </mc:AlternateContent>
  <bookViews>
    <workbookView xWindow="240" yWindow="90" windowWidth="19420" windowHeight="11020" tabRatio="713" activeTab="8"/>
  </bookViews>
  <sheets>
    <sheet name="About" sheetId="1" r:id="rId1"/>
    <sheet name="Conv Factors" sheetId="35" r:id="rId2"/>
    <sheet name="ICCT B_out" sheetId="38" r:id="rId3"/>
    <sheet name="IX.a freight" sheetId="31" r:id="rId4"/>
    <sheet name="IX.b.2 passenger intercity" sheetId="33" r:id="rId5"/>
    <sheet name="Calculations" sheetId="37" r:id="rId6"/>
    <sheet name="Aircraft breakdown" sheetId="36" r:id="rId7"/>
    <sheet name="BFFU-passengers" sheetId="24" r:id="rId8"/>
    <sheet name="BFFU-freight" sheetId="25" r:id="rId9"/>
  </sheets>
  <definedNames>
    <definedName name="BTU_per_TWh">'Conv Factors'!$A$1</definedName>
    <definedName name="MJ_to_BTU">'Conv Factors'!$A$2</definedName>
    <definedName name="PJ_to_BTU">'Conv Factors'!$A$3</definedName>
  </definedNames>
  <calcPr calcId="162913"/>
  <pivotCaches>
    <pivotCache cacheId="81" r:id="rId10"/>
  </pivotCaches>
</workbook>
</file>

<file path=xl/calcChain.xml><?xml version="1.0" encoding="utf-8"?>
<calcChain xmlns="http://schemas.openxmlformats.org/spreadsheetml/2006/main">
  <c r="D42" i="37" l="1"/>
  <c r="E42" i="37"/>
  <c r="F42" i="37"/>
  <c r="G42" i="37"/>
  <c r="H42" i="37"/>
  <c r="I42" i="37"/>
  <c r="J42" i="37"/>
  <c r="C42" i="37"/>
  <c r="D36" i="37"/>
  <c r="E36" i="37"/>
  <c r="F36" i="37"/>
  <c r="G36" i="37"/>
  <c r="H36" i="37"/>
  <c r="I36" i="37"/>
  <c r="J36" i="37"/>
  <c r="C36" i="37"/>
  <c r="B4" i="25" l="1"/>
  <c r="C4" i="25"/>
  <c r="D4" i="25"/>
  <c r="E4" i="25"/>
  <c r="F4" i="25"/>
  <c r="G4" i="25"/>
  <c r="H4" i="25"/>
  <c r="I4" i="25"/>
  <c r="J4" i="25"/>
  <c r="K4" i="25"/>
  <c r="L4" i="25"/>
  <c r="M4" i="25"/>
  <c r="N4" i="25"/>
  <c r="O4" i="25"/>
  <c r="P4" i="25"/>
  <c r="Q4" i="25"/>
  <c r="R4" i="25"/>
  <c r="S4" i="25"/>
  <c r="T4" i="25"/>
  <c r="U4" i="25"/>
  <c r="V4" i="25"/>
  <c r="W4" i="25"/>
  <c r="X4" i="25"/>
  <c r="Y4" i="25"/>
  <c r="Z4" i="25"/>
  <c r="AA4" i="25"/>
  <c r="AB4" i="25"/>
  <c r="AC4" i="25"/>
  <c r="AD4" i="25"/>
  <c r="AE4" i="25"/>
  <c r="AF4" i="25"/>
  <c r="AG4" i="25"/>
  <c r="AH4" i="25"/>
  <c r="AI4" i="25"/>
  <c r="AJ4" i="25"/>
  <c r="AK4" i="25"/>
  <c r="B4" i="24"/>
  <c r="C4" i="24"/>
  <c r="D4" i="24"/>
  <c r="E4" i="24"/>
  <c r="F4" i="24"/>
  <c r="G4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Z4" i="24"/>
  <c r="AA4" i="24"/>
  <c r="AB4" i="24"/>
  <c r="AC4" i="24"/>
  <c r="AD4" i="24"/>
  <c r="AE4" i="24"/>
  <c r="AF4" i="24"/>
  <c r="AG4" i="24"/>
  <c r="AH4" i="24"/>
  <c r="AI4" i="24"/>
  <c r="AJ4" i="24"/>
  <c r="AK4" i="24"/>
  <c r="D39" i="37"/>
  <c r="E39" i="37"/>
  <c r="F39" i="37"/>
  <c r="G39" i="37"/>
  <c r="H39" i="37"/>
  <c r="I39" i="37"/>
  <c r="J39" i="37"/>
  <c r="D41" i="37"/>
  <c r="E41" i="37"/>
  <c r="F41" i="37"/>
  <c r="G41" i="37"/>
  <c r="H41" i="37"/>
  <c r="I41" i="37"/>
  <c r="J41" i="37"/>
  <c r="D43" i="37"/>
  <c r="E43" i="37"/>
  <c r="F43" i="37"/>
  <c r="G43" i="37"/>
  <c r="H43" i="37"/>
  <c r="I43" i="37"/>
  <c r="J43" i="37"/>
  <c r="D34" i="37"/>
  <c r="E34" i="37"/>
  <c r="F34" i="37"/>
  <c r="G34" i="37"/>
  <c r="H34" i="37"/>
  <c r="I34" i="37"/>
  <c r="J34" i="37"/>
  <c r="D35" i="37"/>
  <c r="E35" i="37"/>
  <c r="F35" i="37"/>
  <c r="G35" i="37"/>
  <c r="H35" i="37"/>
  <c r="I35" i="37"/>
  <c r="J35" i="37"/>
  <c r="D37" i="37"/>
  <c r="E37" i="37"/>
  <c r="F37" i="37"/>
  <c r="G37" i="37"/>
  <c r="H37" i="37"/>
  <c r="I37" i="37"/>
  <c r="J37" i="37"/>
  <c r="C43" i="37"/>
  <c r="C41" i="37"/>
  <c r="C39" i="37"/>
  <c r="C37" i="37"/>
  <c r="C35" i="37"/>
  <c r="C34" i="37"/>
  <c r="B6" i="25" l="1"/>
  <c r="G7" i="25"/>
  <c r="F7" i="25"/>
  <c r="E7" i="25"/>
  <c r="D7" i="25"/>
  <c r="C7" i="25"/>
  <c r="B7" i="25"/>
  <c r="K5" i="25"/>
  <c r="AE5" i="25"/>
  <c r="AJ5" i="25"/>
  <c r="G5" i="25"/>
  <c r="J3" i="25"/>
  <c r="AD3" i="25"/>
  <c r="AI3" i="25"/>
  <c r="H7" i="24"/>
  <c r="AB7" i="24"/>
  <c r="AF7" i="24"/>
  <c r="AK7" i="24"/>
  <c r="H3" i="24"/>
  <c r="AB3" i="24"/>
  <c r="AK3" i="24"/>
  <c r="H2" i="24"/>
  <c r="AB2" i="24"/>
  <c r="AJ2" i="24"/>
  <c r="H5" i="24"/>
  <c r="AB5" i="24"/>
  <c r="AK5" i="24"/>
  <c r="F5" i="24" l="1"/>
  <c r="W5" i="24"/>
  <c r="F2" i="24"/>
  <c r="W2" i="24"/>
  <c r="E3" i="24"/>
  <c r="W3" i="24"/>
  <c r="F7" i="24"/>
  <c r="W7" i="24"/>
  <c r="D3" i="25"/>
  <c r="X3" i="25"/>
  <c r="AA5" i="25"/>
  <c r="I7" i="24"/>
  <c r="AC5" i="24"/>
  <c r="AF5" i="25"/>
  <c r="G5" i="24"/>
  <c r="AC7" i="24"/>
  <c r="I3" i="25"/>
  <c r="AB5" i="25"/>
  <c r="I5" i="24"/>
  <c r="H5" i="25"/>
  <c r="B7" i="24"/>
  <c r="F3" i="24"/>
  <c r="R3" i="24"/>
  <c r="R7" i="24"/>
  <c r="X7" i="24"/>
  <c r="AA3" i="25"/>
  <c r="AG5" i="24"/>
  <c r="M5" i="24"/>
  <c r="AG2" i="24"/>
  <c r="M2" i="24"/>
  <c r="AJ3" i="24"/>
  <c r="M3" i="24"/>
  <c r="AG7" i="24"/>
  <c r="M7" i="24"/>
  <c r="AJ3" i="25"/>
  <c r="P3" i="25"/>
  <c r="AI5" i="25"/>
  <c r="O5" i="25"/>
  <c r="L7" i="24"/>
  <c r="C3" i="24"/>
  <c r="K2" i="24"/>
  <c r="Z2" i="24"/>
  <c r="AE2" i="24"/>
  <c r="G3" i="25"/>
  <c r="AB3" i="25"/>
  <c r="L5" i="25"/>
  <c r="X5" i="24"/>
  <c r="D5" i="25"/>
  <c r="R5" i="24"/>
  <c r="R2" i="24"/>
  <c r="V3" i="25"/>
  <c r="S5" i="25"/>
  <c r="V3" i="24"/>
  <c r="D7" i="24"/>
  <c r="AA5" i="24"/>
  <c r="E2" i="24"/>
  <c r="I3" i="24"/>
  <c r="X3" i="24"/>
  <c r="AC3" i="24"/>
  <c r="C3" i="25"/>
  <c r="H3" i="25"/>
  <c r="AC3" i="25"/>
  <c r="X5" i="25"/>
  <c r="N5" i="24"/>
  <c r="U2" i="24"/>
  <c r="S3" i="24"/>
  <c r="S5" i="24"/>
  <c r="S7" i="24"/>
  <c r="AI3" i="24"/>
  <c r="AH7" i="24"/>
  <c r="B5" i="24"/>
  <c r="AA7" i="24"/>
  <c r="G7" i="24"/>
  <c r="V5" i="24"/>
  <c r="Q3" i="24"/>
  <c r="AF2" i="24"/>
  <c r="L2" i="24"/>
  <c r="C5" i="24"/>
  <c r="D2" i="24"/>
  <c r="D5" i="24"/>
  <c r="E7" i="24"/>
  <c r="J2" i="24"/>
  <c r="J3" i="24"/>
  <c r="J5" i="24"/>
  <c r="J7" i="24"/>
  <c r="O2" i="24"/>
  <c r="O3" i="24"/>
  <c r="O5" i="24"/>
  <c r="O7" i="24"/>
  <c r="T2" i="24"/>
  <c r="T3" i="24"/>
  <c r="T5" i="24"/>
  <c r="T7" i="24"/>
  <c r="Y2" i="24"/>
  <c r="Y3" i="24"/>
  <c r="Y5" i="24"/>
  <c r="Y7" i="24"/>
  <c r="AD2" i="24"/>
  <c r="AD3" i="24"/>
  <c r="AD5" i="24"/>
  <c r="AD7" i="24"/>
  <c r="AI2" i="24"/>
  <c r="AH3" i="24"/>
  <c r="AI5" i="24"/>
  <c r="AI7" i="24"/>
  <c r="F3" i="25"/>
  <c r="L3" i="25"/>
  <c r="M3" i="25"/>
  <c r="N3" i="25"/>
  <c r="T3" i="25"/>
  <c r="Z3" i="25"/>
  <c r="AF3" i="25"/>
  <c r="AG3" i="25"/>
  <c r="AH3" i="25"/>
  <c r="E5" i="25"/>
  <c r="I5" i="25"/>
  <c r="M5" i="25"/>
  <c r="Q5" i="25"/>
  <c r="U5" i="25"/>
  <c r="Y5" i="25"/>
  <c r="AC5" i="25"/>
  <c r="AG5" i="25"/>
  <c r="AK5" i="25"/>
  <c r="AK2" i="24"/>
  <c r="Q2" i="24"/>
  <c r="P2" i="24"/>
  <c r="N7" i="24"/>
  <c r="AH5" i="24"/>
  <c r="O3" i="25"/>
  <c r="P5" i="25"/>
  <c r="B3" i="24"/>
  <c r="V7" i="24"/>
  <c r="Q5" i="24"/>
  <c r="AF3" i="24"/>
  <c r="L3" i="24"/>
  <c r="AA2" i="24"/>
  <c r="G2" i="24"/>
  <c r="C7" i="24"/>
  <c r="D3" i="24"/>
  <c r="E5" i="24"/>
  <c r="I2" i="24"/>
  <c r="K3" i="24"/>
  <c r="K5" i="24"/>
  <c r="K7" i="24"/>
  <c r="N2" i="24"/>
  <c r="P3" i="24"/>
  <c r="P5" i="24"/>
  <c r="P7" i="24"/>
  <c r="S2" i="24"/>
  <c r="U3" i="24"/>
  <c r="U5" i="24"/>
  <c r="U7" i="24"/>
  <c r="X2" i="24"/>
  <c r="Z3" i="24"/>
  <c r="Z5" i="24"/>
  <c r="Z7" i="24"/>
  <c r="AC2" i="24"/>
  <c r="AE3" i="24"/>
  <c r="AE5" i="24"/>
  <c r="AE7" i="24"/>
  <c r="AH2" i="24"/>
  <c r="AG3" i="24"/>
  <c r="AJ5" i="24"/>
  <c r="AJ7" i="24"/>
  <c r="E3" i="25"/>
  <c r="K3" i="25"/>
  <c r="Q3" i="25"/>
  <c r="R3" i="25"/>
  <c r="S3" i="25"/>
  <c r="Y3" i="25"/>
  <c r="AE3" i="25"/>
  <c r="AK3" i="25"/>
  <c r="B5" i="25"/>
  <c r="F5" i="25"/>
  <c r="J5" i="25"/>
  <c r="N5" i="25"/>
  <c r="R5" i="25"/>
  <c r="V5" i="25"/>
  <c r="Z5" i="25"/>
  <c r="AD5" i="25"/>
  <c r="AH5" i="25"/>
  <c r="N3" i="24"/>
  <c r="U3" i="25"/>
  <c r="T5" i="25"/>
  <c r="B2" i="24"/>
  <c r="Q7" i="24"/>
  <c r="AF5" i="24"/>
  <c r="L5" i="24"/>
  <c r="AA3" i="24"/>
  <c r="G3" i="24"/>
  <c r="V2" i="24"/>
  <c r="C2" i="24"/>
  <c r="B3" i="25"/>
  <c r="W3" i="25"/>
  <c r="C5" i="25"/>
  <c r="W5" i="25"/>
  <c r="AG2" i="25"/>
  <c r="AH2" i="25"/>
  <c r="AI2" i="25"/>
  <c r="AJ2" i="25"/>
  <c r="AH7" i="25"/>
  <c r="AI7" i="25"/>
  <c r="AJ7" i="25"/>
  <c r="AG7" i="25"/>
  <c r="AB2" i="25"/>
  <c r="AC2" i="25"/>
  <c r="AD2" i="25"/>
  <c r="AE2" i="25"/>
  <c r="AC7" i="25"/>
  <c r="AD7" i="25"/>
  <c r="AE7" i="25"/>
  <c r="AB7" i="25"/>
  <c r="W2" i="25"/>
  <c r="X2" i="25"/>
  <c r="Y2" i="25"/>
  <c r="Z2" i="25"/>
  <c r="X7" i="25"/>
  <c r="Y7" i="25"/>
  <c r="Z7" i="25"/>
  <c r="W7" i="25"/>
  <c r="R2" i="25"/>
  <c r="S2" i="25"/>
  <c r="T2" i="25"/>
  <c r="U2" i="25"/>
  <c r="S7" i="25"/>
  <c r="T7" i="25"/>
  <c r="U7" i="25"/>
  <c r="R7" i="25"/>
  <c r="M7" i="25"/>
  <c r="N7" i="25"/>
  <c r="O7" i="25"/>
  <c r="P7" i="25"/>
  <c r="N2" i="25"/>
  <c r="O2" i="25"/>
  <c r="P2" i="25"/>
  <c r="M2" i="25"/>
  <c r="H2" i="25"/>
  <c r="I2" i="25"/>
  <c r="J2" i="25"/>
  <c r="K2" i="25"/>
  <c r="I7" i="25"/>
  <c r="J7" i="25"/>
  <c r="K7" i="25"/>
  <c r="H7" i="25"/>
  <c r="F2" i="25" l="1"/>
  <c r="E2" i="25"/>
  <c r="D2" i="25"/>
  <c r="C2" i="25"/>
  <c r="E5" i="36"/>
  <c r="E4" i="36"/>
  <c r="E3" i="36"/>
  <c r="C8" i="36" s="1"/>
  <c r="A1" i="35"/>
  <c r="AA6" i="25" l="1"/>
  <c r="AK6" i="24"/>
  <c r="AA6" i="24"/>
  <c r="Q6" i="24"/>
  <c r="G6" i="24"/>
  <c r="AF6" i="25"/>
  <c r="AF6" i="24"/>
  <c r="L6" i="24"/>
  <c r="V6" i="25"/>
  <c r="AK6" i="25"/>
  <c r="Q6" i="25"/>
  <c r="V6" i="24"/>
  <c r="B6" i="24"/>
  <c r="C9" i="36"/>
  <c r="G6" i="25"/>
  <c r="C6" i="25" s="1"/>
  <c r="L6" i="25"/>
  <c r="N6" i="25" s="1"/>
  <c r="E6" i="25" l="1"/>
  <c r="P6" i="25"/>
  <c r="M6" i="25"/>
  <c r="K6" i="25"/>
  <c r="O6" i="25"/>
  <c r="J6" i="25"/>
  <c r="D6" i="24"/>
  <c r="F6" i="24"/>
  <c r="E6" i="24"/>
  <c r="C6" i="24"/>
  <c r="T6" i="25"/>
  <c r="S6" i="25"/>
  <c r="U6" i="25"/>
  <c r="R6" i="25"/>
  <c r="Y6" i="25"/>
  <c r="X6" i="25"/>
  <c r="Z6" i="25"/>
  <c r="W6" i="25"/>
  <c r="K6" i="24"/>
  <c r="I6" i="24"/>
  <c r="H6" i="24"/>
  <c r="J6" i="24"/>
  <c r="AC6" i="24"/>
  <c r="AD6" i="24"/>
  <c r="AB6" i="24"/>
  <c r="AE6" i="24"/>
  <c r="AE6" i="25"/>
  <c r="AC6" i="25"/>
  <c r="AB6" i="25"/>
  <c r="AD6" i="25"/>
  <c r="Y6" i="24"/>
  <c r="Z6" i="24"/>
  <c r="X6" i="24"/>
  <c r="W6" i="24"/>
  <c r="I6" i="25"/>
  <c r="D6" i="25"/>
  <c r="F6" i="25"/>
  <c r="AH6" i="24"/>
  <c r="AJ6" i="24"/>
  <c r="AG6" i="24"/>
  <c r="AI6" i="24"/>
  <c r="H6" i="25"/>
  <c r="M6" i="24"/>
  <c r="P6" i="24"/>
  <c r="N6" i="24"/>
  <c r="O6" i="24"/>
  <c r="AH6" i="25"/>
  <c r="AJ6" i="25"/>
  <c r="AG6" i="25"/>
  <c r="AI6" i="25"/>
  <c r="R6" i="24"/>
  <c r="S6" i="24"/>
  <c r="U6" i="24"/>
  <c r="T6" i="24"/>
</calcChain>
</file>

<file path=xl/sharedStrings.xml><?xml version="1.0" encoding="utf-8"?>
<sst xmlns="http://schemas.openxmlformats.org/spreadsheetml/2006/main" count="3362" uniqueCount="685">
  <si>
    <t>Source:</t>
  </si>
  <si>
    <t>Year</t>
  </si>
  <si>
    <t>LDVs</t>
  </si>
  <si>
    <t>HDVs</t>
  </si>
  <si>
    <t>aircraft</t>
  </si>
  <si>
    <t>rail</t>
  </si>
  <si>
    <t>ships</t>
  </si>
  <si>
    <t>Total</t>
  </si>
  <si>
    <t>motorbikes</t>
  </si>
  <si>
    <t>BFFU BAU Fleet Fuel Use</t>
  </si>
  <si>
    <t>IX</t>
  </si>
  <si>
    <t>IX.a</t>
  </si>
  <si>
    <t>Trajectory choice</t>
  </si>
  <si>
    <t>Component</t>
  </si>
  <si>
    <t>Trajectory</t>
  </si>
  <si>
    <t>Freight Mode shifting</t>
  </si>
  <si>
    <t>Alternative fuels</t>
  </si>
  <si>
    <t>Trajectory assumptions</t>
  </si>
  <si>
    <t>Share of Transport Mode on Output</t>
  </si>
  <si>
    <t>Type</t>
  </si>
  <si>
    <t>Description</t>
  </si>
  <si>
    <t>Notes</t>
  </si>
  <si>
    <t>Roads</t>
  </si>
  <si>
    <t>Railways</t>
  </si>
  <si>
    <t>Ships</t>
  </si>
  <si>
    <t>Fuel-mix - Road</t>
  </si>
  <si>
    <t>by 2020</t>
  </si>
  <si>
    <t>by 2050</t>
  </si>
  <si>
    <t>V.06</t>
  </si>
  <si>
    <t>Gasoline</t>
  </si>
  <si>
    <t>V.08</t>
  </si>
  <si>
    <t>ADO</t>
  </si>
  <si>
    <t>V.14</t>
  </si>
  <si>
    <t>Bio-diesel</t>
  </si>
  <si>
    <t>Fuel-mix - Railways</t>
  </si>
  <si>
    <t>V.18</t>
  </si>
  <si>
    <t>Electricity (delivered to end user)</t>
  </si>
  <si>
    <t>Electric rail system</t>
  </si>
  <si>
    <t>Fuel-mix - Cargo Ships</t>
  </si>
  <si>
    <t>V.09</t>
  </si>
  <si>
    <t>IDO</t>
  </si>
  <si>
    <t>V.10</t>
  </si>
  <si>
    <t>MFO</t>
  </si>
  <si>
    <t>V.22</t>
  </si>
  <si>
    <t>Natural gas</t>
  </si>
  <si>
    <t>Fixed Assumptions</t>
  </si>
  <si>
    <t>Freight Transportation Sector Output Growth Rate</t>
  </si>
  <si>
    <t>Sector</t>
  </si>
  <si>
    <t>by 2025</t>
  </si>
  <si>
    <t>by 2035</t>
  </si>
  <si>
    <t>Freight transportation</t>
  </si>
  <si>
    <t>Output of Freight Transportation Sector (2011)</t>
  </si>
  <si>
    <t>Proportion of Output for Each Mode (2011)</t>
  </si>
  <si>
    <t>Mode Type</t>
  </si>
  <si>
    <t>Base Year Energy Consumption (2011)</t>
  </si>
  <si>
    <t>Base Year Fuel-mix (2011)</t>
  </si>
  <si>
    <t>Road</t>
  </si>
  <si>
    <t>Cargo Ships</t>
  </si>
  <si>
    <t>Energy Intensity Projection (compared to 2011)</t>
  </si>
  <si>
    <t>Energy Intensity (2011)</t>
  </si>
  <si>
    <t>Derived Assumptions</t>
  </si>
  <si>
    <t>Freight Transportation Sector Output</t>
  </si>
  <si>
    <t>Proportion of Output for Each Mode</t>
  </si>
  <si>
    <t>Output for Each Mode</t>
  </si>
  <si>
    <t>Energy intensity</t>
  </si>
  <si>
    <t>Fuel-mix</t>
  </si>
  <si>
    <t>Methodology</t>
  </si>
  <si>
    <t>1. Calculate energy demand</t>
  </si>
  <si>
    <t>2. Calculate fuel demand</t>
  </si>
  <si>
    <t>1. ENERGY DEMAND BY VECTOR</t>
  </si>
  <si>
    <t>Total energy use = Total Output × Total Energy Intensity</t>
  </si>
  <si>
    <t>V.01</t>
  </si>
  <si>
    <t>V.02</t>
  </si>
  <si>
    <t>V.03</t>
  </si>
  <si>
    <t>Outputs</t>
  </si>
  <si>
    <t>Energy produced and required</t>
  </si>
  <si>
    <t>Vector</t>
  </si>
  <si>
    <t>Name</t>
  </si>
  <si>
    <t>2011</t>
  </si>
  <si>
    <t>2015</t>
  </si>
  <si>
    <t>2020</t>
  </si>
  <si>
    <t>2025</t>
  </si>
  <si>
    <t>2030</t>
  </si>
  <si>
    <t>2035</t>
  </si>
  <si>
    <t>2040</t>
  </si>
  <si>
    <t>2045</t>
  </si>
  <si>
    <t>2050</t>
  </si>
  <si>
    <t>T.01</t>
  </si>
  <si>
    <t>Information</t>
  </si>
  <si>
    <t>Transportasi</t>
  </si>
  <si>
    <t>Transportasi barang</t>
  </si>
  <si>
    <t>IDRm</t>
  </si>
  <si>
    <t>TWh</t>
  </si>
  <si>
    <t>TWh/IDRm</t>
  </si>
  <si>
    <t>Hidrokarbon padatan</t>
  </si>
  <si>
    <t>Hidrokarbon cairan</t>
  </si>
  <si>
    <t>Hidrokarbon gas</t>
  </si>
  <si>
    <t>Technology</t>
  </si>
  <si>
    <t>Mode</t>
  </si>
  <si>
    <t>Trajectory 1</t>
  </si>
  <si>
    <t>ICE-ADO</t>
  </si>
  <si>
    <t>ICE diesel</t>
  </si>
  <si>
    <t>ICE-CNG</t>
  </si>
  <si>
    <t>ICE CNG</t>
  </si>
  <si>
    <t>ICE-BIOD</t>
  </si>
  <si>
    <t>ICE bio-diesel</t>
  </si>
  <si>
    <t>RAIL</t>
  </si>
  <si>
    <t>Trajectory 2</t>
  </si>
  <si>
    <t>Trajectory 3</t>
  </si>
  <si>
    <t>Trajectory 4</t>
  </si>
  <si>
    <t>Fixed assumptions</t>
  </si>
  <si>
    <t>Number of vehicle by mode without shifting mode of transportation</t>
  </si>
  <si>
    <t>unit of vehicle</t>
  </si>
  <si>
    <t>Typical distance travelled by mode</t>
  </si>
  <si>
    <t>distance travelled/vehicle</t>
  </si>
  <si>
    <t>km</t>
  </si>
  <si>
    <t>Technology Efficiency</t>
  </si>
  <si>
    <t>Derived assumptions</t>
  </si>
  <si>
    <t>Technology Peneration</t>
  </si>
  <si>
    <t>Number of vehicle by technology</t>
  </si>
  <si>
    <t>Number of distance travelled by technology</t>
  </si>
  <si>
    <t>Total energy use = Distance Travelled × Tech. Efficiency</t>
  </si>
  <si>
    <t>T.02</t>
  </si>
  <si>
    <t>IX.b.2</t>
  </si>
  <si>
    <t>BUS</t>
  </si>
  <si>
    <t>DIESEL</t>
  </si>
  <si>
    <t>Diesel locomotive</t>
  </si>
  <si>
    <t>BIOD</t>
  </si>
  <si>
    <t>Bio-diesel locomotive</t>
  </si>
  <si>
    <t>SHIP</t>
  </si>
  <si>
    <t>ICE diesel oil</t>
  </si>
  <si>
    <t>ICE-IDO</t>
  </si>
  <si>
    <t>ICE industrial diesel oil</t>
  </si>
  <si>
    <t>ICE-MFO</t>
  </si>
  <si>
    <t>ICE marine fuel oil</t>
  </si>
  <si>
    <t>INTERCITY TRANSPORT</t>
  </si>
  <si>
    <t>Intercity buses</t>
  </si>
  <si>
    <t>No. of buses</t>
  </si>
  <si>
    <t>Intercity railway</t>
  </si>
  <si>
    <t>No. Trains</t>
  </si>
  <si>
    <t>Passenger ships incl. ferry</t>
  </si>
  <si>
    <t>No. of ships</t>
  </si>
  <si>
    <t>TECHNOLOGY</t>
  </si>
  <si>
    <t>konstan</t>
  </si>
  <si>
    <t>Unit</t>
  </si>
  <si>
    <t>TWh/km</t>
  </si>
  <si>
    <t>Transportasi penumpang</t>
  </si>
  <si>
    <t>Transportasi penumpang antar kota</t>
  </si>
  <si>
    <t>BTU per TWh</t>
  </si>
  <si>
    <t>BAU fuel use by vehicle type</t>
  </si>
  <si>
    <t>Indonesia Calculator 2050</t>
  </si>
  <si>
    <t>Ministry of Energy and Mineral Resources</t>
  </si>
  <si>
    <t>http://calculator2050.esdm.go.id/model.xlsx</t>
  </si>
  <si>
    <t>Division between Freight and Passenger Aircraft</t>
  </si>
  <si>
    <t>http://ppid.dephub.go.id/files/statistik/STATISTIK_PERHUBUNGAN_I_TAHUN_2015.pdf</t>
  </si>
  <si>
    <t>Ministry of Transportation</t>
  </si>
  <si>
    <t>Pages 117-118, Tables A.3.1.53, A.3.1.54</t>
  </si>
  <si>
    <t>Transportation Statistics 2015 Book 1</t>
  </si>
  <si>
    <t>Passengers</t>
  </si>
  <si>
    <t>Freight</t>
  </si>
  <si>
    <t>ton*km</t>
  </si>
  <si>
    <t>Domestic flights</t>
  </si>
  <si>
    <t>International Flights</t>
  </si>
  <si>
    <t>Mail</t>
  </si>
  <si>
    <t>Fraction of Flights</t>
  </si>
  <si>
    <t>Freight (inc. Mail)</t>
  </si>
  <si>
    <t>%</t>
  </si>
  <si>
    <t>Cargo Type</t>
  </si>
  <si>
    <t>Vehicle Type</t>
  </si>
  <si>
    <t>Passenger</t>
  </si>
  <si>
    <t>LDV</t>
  </si>
  <si>
    <t>BTU/MJ</t>
  </si>
  <si>
    <t>Rail</t>
  </si>
  <si>
    <t>BAU Fleet Fuel Use</t>
  </si>
  <si>
    <t>LHDT</t>
  </si>
  <si>
    <t>MHDT</t>
  </si>
  <si>
    <t>HHDT</t>
  </si>
  <si>
    <t>calculated separately</t>
  </si>
  <si>
    <t>Region</t>
  </si>
  <si>
    <t>World Region</t>
  </si>
  <si>
    <t>Country</t>
  </si>
  <si>
    <t>Case</t>
  </si>
  <si>
    <t>Date</t>
  </si>
  <si>
    <t>Population (million)</t>
  </si>
  <si>
    <t>PPP-GDP (billion 2005 USD)</t>
  </si>
  <si>
    <t>PPP-GDP/capita (2005 USD)</t>
  </si>
  <si>
    <t>Gasoline consumption (Mboe/day)</t>
  </si>
  <si>
    <t>Diesel consumption (Mboe/day)</t>
  </si>
  <si>
    <t>Average fuel price (cents/litre)</t>
  </si>
  <si>
    <t>Passenger-km (billion)</t>
  </si>
  <si>
    <t>Tonne-km (billion)</t>
  </si>
  <si>
    <t>Vehicle-km (billion)</t>
  </si>
  <si>
    <t>Vehicle stock (million)</t>
  </si>
  <si>
    <t>Vehicle sales (million/year)</t>
  </si>
  <si>
    <t>Vehicles/capita</t>
  </si>
  <si>
    <t>passenger-km/capita</t>
  </si>
  <si>
    <t>tonne-km/capita</t>
  </si>
  <si>
    <t>Passenger mode share</t>
  </si>
  <si>
    <t>Freight mode share</t>
  </si>
  <si>
    <t>WTW CO2e (Gt)</t>
  </si>
  <si>
    <t>WTW CO2e (Mt)</t>
  </si>
  <si>
    <t>WTW CO2 (Mt)</t>
  </si>
  <si>
    <t>CH4 (thousand tonnes)</t>
  </si>
  <si>
    <t>N2O (thousand tonnes)</t>
  </si>
  <si>
    <t>NOx (thousand tonnes)</t>
  </si>
  <si>
    <t>CO (thousand tonnes)</t>
  </si>
  <si>
    <t>PM10 (thousand tonnes)</t>
  </si>
  <si>
    <t>WTW PM2_5 (thousand tonnes)</t>
  </si>
  <si>
    <t>BC (thousand tonnes)</t>
  </si>
  <si>
    <t>SO2 (thousand tonnes)</t>
  </si>
  <si>
    <t>WTT CO2</t>
  </si>
  <si>
    <t>TTW CO2</t>
  </si>
  <si>
    <t>TTW NOx</t>
  </si>
  <si>
    <t>TTW BC</t>
  </si>
  <si>
    <t>TTW PM2_5</t>
  </si>
  <si>
    <t>TTW Energy (PJ)</t>
  </si>
  <si>
    <t>TTW Energy (Mboe/day)</t>
  </si>
  <si>
    <t>Electric vehicle share of sales</t>
  </si>
  <si>
    <t>Electric vehicle sales</t>
  </si>
  <si>
    <t>Electricity share of energy</t>
  </si>
  <si>
    <t>New Vehicle Efficiency (MJ/km)</t>
  </si>
  <si>
    <t>Average Vehicle efficiency (MJ/km)</t>
  </si>
  <si>
    <t>TTW CO2/vkm</t>
  </si>
  <si>
    <t>WTW CO2e/vkm</t>
  </si>
  <si>
    <t>WTW CO2e/pkm</t>
  </si>
  <si>
    <t>WTW CO2e/tkm</t>
  </si>
  <si>
    <t>tonnes CO2e/capita</t>
  </si>
  <si>
    <t>gCO2e/PPP-GDP</t>
  </si>
  <si>
    <t>Average Vehicle efficiency (L/100km)</t>
  </si>
  <si>
    <t>Grid carbon intensity (gCO2e/MJ)</t>
  </si>
  <si>
    <t>WTW CO2 Savings (Mt)</t>
  </si>
  <si>
    <t>TTW PM2_5 Savings (kt)</t>
  </si>
  <si>
    <t>TTW Nox Savings (kt)</t>
  </si>
  <si>
    <t>Energy Savings (Mboe/day)</t>
  </si>
  <si>
    <t>Code</t>
  </si>
  <si>
    <t xml:space="preserve">Asia-Pacific-40 </t>
  </si>
  <si>
    <t>Asia &amp; Oceania</t>
  </si>
  <si>
    <t>Indonesia</t>
  </si>
  <si>
    <t>2W</t>
  </si>
  <si>
    <t>Asia-Pacific-40 2W2000</t>
  </si>
  <si>
    <t>Asia-Pacific-40 2W2005</t>
  </si>
  <si>
    <t>Asia-Pacific-40 2W2010</t>
  </si>
  <si>
    <t>Asia-Pacific-40 2W2015</t>
  </si>
  <si>
    <t>Asia-Pacific-40 2W2020</t>
  </si>
  <si>
    <t>Asia-Pacific-40 2W2025</t>
  </si>
  <si>
    <t>Asia-Pacific-40 2W2030</t>
  </si>
  <si>
    <t>Asia-Pacific-40 2W2035</t>
  </si>
  <si>
    <t>Asia-Pacific-40 2W2040</t>
  </si>
  <si>
    <t>Asia-Pacific-40 2W2045</t>
  </si>
  <si>
    <t>Asia-Pacific-40 2W2050</t>
  </si>
  <si>
    <t>3W</t>
  </si>
  <si>
    <t>Asia-Pacific-40 3W2000</t>
  </si>
  <si>
    <t>Asia-Pacific-40 3W2005</t>
  </si>
  <si>
    <t>Asia-Pacific-40 3W2010</t>
  </si>
  <si>
    <t>Asia-Pacific-40 3W2015</t>
  </si>
  <si>
    <t>Asia-Pacific-40 3W2020</t>
  </si>
  <si>
    <t>Asia-Pacific-40 3W2025</t>
  </si>
  <si>
    <t>Asia-Pacific-40 3W2030</t>
  </si>
  <si>
    <t>Asia-Pacific-40 3W2035</t>
  </si>
  <si>
    <t>Asia-Pacific-40 3W2040</t>
  </si>
  <si>
    <t>Asia-Pacific-40 3W2045</t>
  </si>
  <si>
    <t>Asia-Pacific-40 3W2050</t>
  </si>
  <si>
    <t>All</t>
  </si>
  <si>
    <t>-</t>
  </si>
  <si>
    <t>na</t>
  </si>
  <si>
    <t>Asia-Pacific-40 All2000</t>
  </si>
  <si>
    <t>Asia-Pacific-40 All2005</t>
  </si>
  <si>
    <t>Asia-Pacific-40 All2010</t>
  </si>
  <si>
    <t>Asia-Pacific-40 All2015</t>
  </si>
  <si>
    <t>Asia-Pacific-40 All2020</t>
  </si>
  <si>
    <t>Asia-Pacific-40 All2025</t>
  </si>
  <si>
    <t>Asia-Pacific-40 All2030</t>
  </si>
  <si>
    <t>Asia-Pacific-40 All2035</t>
  </si>
  <si>
    <t>Asia-Pacific-40 All2040</t>
  </si>
  <si>
    <t>Asia-Pacific-40 All2045</t>
  </si>
  <si>
    <t>Asia-Pacific-40 All2050</t>
  </si>
  <si>
    <t>Aviation</t>
  </si>
  <si>
    <t>Asia-Pacific-40 Aviation2000</t>
  </si>
  <si>
    <t>Asia-Pacific-40 Aviation2005</t>
  </si>
  <si>
    <t>Asia-Pacific-40 Aviation2010</t>
  </si>
  <si>
    <t>Asia-Pacific-40 Aviation2015</t>
  </si>
  <si>
    <t>Asia-Pacific-40 Aviation2020</t>
  </si>
  <si>
    <t>Asia-Pacific-40 Aviation2025</t>
  </si>
  <si>
    <t>Asia-Pacific-40 Aviation2030</t>
  </si>
  <si>
    <t>Asia-Pacific-40 Aviation2035</t>
  </si>
  <si>
    <t>Asia-Pacific-40 Aviation2040</t>
  </si>
  <si>
    <t>Asia-Pacific-40 Aviation2045</t>
  </si>
  <si>
    <t>Asia-Pacific-40 Aviation2050</t>
  </si>
  <si>
    <t>Bus</t>
  </si>
  <si>
    <t>Asia-Pacific-40 Bus2000</t>
  </si>
  <si>
    <t>Asia-Pacific-40 Bus2005</t>
  </si>
  <si>
    <t>Asia-Pacific-40 Bus2010</t>
  </si>
  <si>
    <t>Asia-Pacific-40 Bus2015</t>
  </si>
  <si>
    <t>Asia-Pacific-40 Bus2020</t>
  </si>
  <si>
    <t>Asia-Pacific-40 Bus2025</t>
  </si>
  <si>
    <t>Asia-Pacific-40 Bus2030</t>
  </si>
  <si>
    <t>Asia-Pacific-40 Bus2035</t>
  </si>
  <si>
    <t>Asia-Pacific-40 Bus2040</t>
  </si>
  <si>
    <t>Asia-Pacific-40 Bus2045</t>
  </si>
  <si>
    <t>Asia-Pacific-40 Bus2050</t>
  </si>
  <si>
    <t>Freight rail</t>
  </si>
  <si>
    <t>Asia-Pacific-40 Freight rail2000</t>
  </si>
  <si>
    <t>Asia-Pacific-40 Freight rail2005</t>
  </si>
  <si>
    <t>Asia-Pacific-40 Freight rail2010</t>
  </si>
  <si>
    <t>Asia-Pacific-40 Freight rail2015</t>
  </si>
  <si>
    <t>Asia-Pacific-40 Freight rail2020</t>
  </si>
  <si>
    <t>Asia-Pacific-40 Freight rail2025</t>
  </si>
  <si>
    <t>Asia-Pacific-40 Freight rail2030</t>
  </si>
  <si>
    <t>Asia-Pacific-40 Freight rail2035</t>
  </si>
  <si>
    <t>Asia-Pacific-40 Freight rail2040</t>
  </si>
  <si>
    <t>Asia-Pacific-40 Freight rail2045</t>
  </si>
  <si>
    <t>Asia-Pacific-40 Freight rail2050</t>
  </si>
  <si>
    <t>Asia-Pacific-40 HHDT2000</t>
  </si>
  <si>
    <t>Asia-Pacific-40 HHDT2005</t>
  </si>
  <si>
    <t>Asia-Pacific-40 HHDT2010</t>
  </si>
  <si>
    <t>Asia-Pacific-40 HHDT2015</t>
  </si>
  <si>
    <t>Asia-Pacific-40 HHDT2020</t>
  </si>
  <si>
    <t>Asia-Pacific-40 HHDT2025</t>
  </si>
  <si>
    <t>Asia-Pacific-40 HHDT2030</t>
  </si>
  <si>
    <t>Asia-Pacific-40 HHDT2035</t>
  </si>
  <si>
    <t>Asia-Pacific-40 HHDT2040</t>
  </si>
  <si>
    <t>Asia-Pacific-40 HHDT2045</t>
  </si>
  <si>
    <t>Asia-Pacific-40 HHDT2050</t>
  </si>
  <si>
    <t>Asia-Pacific-40 LDV2000</t>
  </si>
  <si>
    <t>Asia-Pacific-40 LDV2005</t>
  </si>
  <si>
    <t>Asia-Pacific-40 LDV2010</t>
  </si>
  <si>
    <t>Asia-Pacific-40 LDV2015</t>
  </si>
  <si>
    <t>Asia-Pacific-40 LDV2020</t>
  </si>
  <si>
    <t>Asia-Pacific-40 LDV2025</t>
  </si>
  <si>
    <t>Asia-Pacific-40 LDV2030</t>
  </si>
  <si>
    <t>Asia-Pacific-40 LDV2035</t>
  </si>
  <si>
    <t>Asia-Pacific-40 LDV2040</t>
  </si>
  <si>
    <t>Asia-Pacific-40 LDV2045</t>
  </si>
  <si>
    <t>Asia-Pacific-40 LDV2050</t>
  </si>
  <si>
    <t>Asia-Pacific-40 LHDT2000</t>
  </si>
  <si>
    <t>Asia-Pacific-40 LHDT2005</t>
  </si>
  <si>
    <t>Asia-Pacific-40 LHDT2010</t>
  </si>
  <si>
    <t>Asia-Pacific-40 LHDT2015</t>
  </si>
  <si>
    <t>Asia-Pacific-40 LHDT2020</t>
  </si>
  <si>
    <t>Asia-Pacific-40 LHDT2025</t>
  </si>
  <si>
    <t>Asia-Pacific-40 LHDT2030</t>
  </si>
  <si>
    <t>Asia-Pacific-40 LHDT2035</t>
  </si>
  <si>
    <t>Asia-Pacific-40 LHDT2040</t>
  </si>
  <si>
    <t>Asia-Pacific-40 LHDT2045</t>
  </si>
  <si>
    <t>Asia-Pacific-40 LHDT2050</t>
  </si>
  <si>
    <t>Asia-Pacific-40 MHDT2000</t>
  </si>
  <si>
    <t>Asia-Pacific-40 MHDT2005</t>
  </si>
  <si>
    <t>Asia-Pacific-40 MHDT2010</t>
  </si>
  <si>
    <t>Asia-Pacific-40 MHDT2015</t>
  </si>
  <si>
    <t>Asia-Pacific-40 MHDT2020</t>
  </si>
  <si>
    <t>Asia-Pacific-40 MHDT2025</t>
  </si>
  <si>
    <t>Asia-Pacific-40 MHDT2030</t>
  </si>
  <si>
    <t>Asia-Pacific-40 MHDT2035</t>
  </si>
  <si>
    <t>Asia-Pacific-40 MHDT2040</t>
  </si>
  <si>
    <t>Asia-Pacific-40 MHDT2045</t>
  </si>
  <si>
    <t>Asia-Pacific-40 MHDT2050</t>
  </si>
  <si>
    <t>Passenger rail</t>
  </si>
  <si>
    <t>Asia-Pacific-40 Passenger rail2000</t>
  </si>
  <si>
    <t>Asia-Pacific-40 Passenger rail2005</t>
  </si>
  <si>
    <t>Asia-Pacific-40 Passenger rail2010</t>
  </si>
  <si>
    <t>Asia-Pacific-40 Passenger rail2015</t>
  </si>
  <si>
    <t>Asia-Pacific-40 Passenger rail2020</t>
  </si>
  <si>
    <t>Asia-Pacific-40 Passenger rail2025</t>
  </si>
  <si>
    <t>Asia-Pacific-40 Passenger rail2030</t>
  </si>
  <si>
    <t>Asia-Pacific-40 Passenger rail2035</t>
  </si>
  <si>
    <t>Asia-Pacific-40 Passenger rail2040</t>
  </si>
  <si>
    <t>Asia-Pacific-40 Passenger rail2045</t>
  </si>
  <si>
    <t>Asia-Pacific-40 Passenger rail2050</t>
  </si>
  <si>
    <t>Truck</t>
  </si>
  <si>
    <t>Asia-Pacific-40 Truck2000</t>
  </si>
  <si>
    <t>Asia-Pacific-40 Truck2005</t>
  </si>
  <si>
    <t>Asia-Pacific-40 Truck2010</t>
  </si>
  <si>
    <t>Asia-Pacific-40 Truck2015</t>
  </si>
  <si>
    <t>Asia-Pacific-40 Truck2020</t>
  </si>
  <si>
    <t>Asia-Pacific-40 Truck2025</t>
  </si>
  <si>
    <t>Asia-Pacific-40 Truck2030</t>
  </si>
  <si>
    <t>Asia-Pacific-40 Truck2035</t>
  </si>
  <si>
    <t>Asia-Pacific-40 Truck2040</t>
  </si>
  <si>
    <t>Asia-Pacific-40 Truck2045</t>
  </si>
  <si>
    <t>Asia-Pacific-40 Truck2050</t>
  </si>
  <si>
    <t>Column Labels</t>
  </si>
  <si>
    <t>Row Labels</t>
  </si>
  <si>
    <t>ICCT Vehicle Distance Transported (billion km, except for rail and aircraft)</t>
  </si>
  <si>
    <t>Average of Average Vehicle efficiency (MJ/km)</t>
  </si>
  <si>
    <t>ICCT Average Fuel Efficiency by Mode</t>
  </si>
  <si>
    <t>Passenger (MJ/passenger*km)</t>
  </si>
  <si>
    <t>Freight (MJ/freight ton*km)</t>
  </si>
  <si>
    <t>Rail Average Fuel Efficiency (MJ/km)</t>
  </si>
  <si>
    <t>All years</t>
  </si>
  <si>
    <t>Sum of TTW Energy (PJ)</t>
  </si>
  <si>
    <t>BTU/PJ</t>
  </si>
  <si>
    <t>ICCT</t>
  </si>
  <si>
    <t>Global Transportation Roadmap Model</t>
  </si>
  <si>
    <t>http://www.theicct.org/global-transportation-roadmap-model</t>
  </si>
  <si>
    <t>Table B_out</t>
  </si>
  <si>
    <t>Data for Ships</t>
  </si>
  <si>
    <t>Tables IX.a and IX.b.2</t>
  </si>
  <si>
    <t>Japan</t>
  </si>
  <si>
    <t>South Korea</t>
  </si>
  <si>
    <t>Japan2W2000</t>
  </si>
  <si>
    <t>Australia</t>
  </si>
  <si>
    <t>Japan2W2005</t>
  </si>
  <si>
    <t>Japan2W2010</t>
  </si>
  <si>
    <t>Middle East</t>
  </si>
  <si>
    <t>Japan2W2015</t>
  </si>
  <si>
    <t>Africa</t>
  </si>
  <si>
    <t>Japan2W2020</t>
  </si>
  <si>
    <t>Japan2W2025</t>
  </si>
  <si>
    <t>Global</t>
  </si>
  <si>
    <t>Japan2W2030</t>
  </si>
  <si>
    <t>Japan2W2035</t>
  </si>
  <si>
    <t>Japan2W2040</t>
  </si>
  <si>
    <t>Japan2W2045</t>
  </si>
  <si>
    <t>Japan2W2050</t>
  </si>
  <si>
    <t>Japan3W2000</t>
  </si>
  <si>
    <t>Japan3W2005</t>
  </si>
  <si>
    <t>Japan3W2010</t>
  </si>
  <si>
    <t>Japan3W2015</t>
  </si>
  <si>
    <t>Japan3W2020</t>
  </si>
  <si>
    <t>Japan3W2025</t>
  </si>
  <si>
    <t>Japan3W2030</t>
  </si>
  <si>
    <t>Japan3W2035</t>
  </si>
  <si>
    <t>Japan3W2040</t>
  </si>
  <si>
    <t>Japan3W2045</t>
  </si>
  <si>
    <t>Japan3W2050</t>
  </si>
  <si>
    <t>JapanAll2000</t>
  </si>
  <si>
    <t>JapanAll2005</t>
  </si>
  <si>
    <t>JapanAll2010</t>
  </si>
  <si>
    <t>JapanAll2015</t>
  </si>
  <si>
    <t>JapanAll2020</t>
  </si>
  <si>
    <t>JapanAll2025</t>
  </si>
  <si>
    <t>JapanAll2030</t>
  </si>
  <si>
    <t>JapanAll2035</t>
  </si>
  <si>
    <t>JapanAll2040</t>
  </si>
  <si>
    <t>JapanAll2045</t>
  </si>
  <si>
    <t>JapanAll2050</t>
  </si>
  <si>
    <t>JapanAviation2000</t>
  </si>
  <si>
    <t>JapanAviation2005</t>
  </si>
  <si>
    <t>JapanAviation2010</t>
  </si>
  <si>
    <t>JapanAviation2015</t>
  </si>
  <si>
    <t>JapanAviation2020</t>
  </si>
  <si>
    <t>JapanAviation2025</t>
  </si>
  <si>
    <t>JapanAviation2030</t>
  </si>
  <si>
    <t>JapanAviation2035</t>
  </si>
  <si>
    <t>JapanAviation2040</t>
  </si>
  <si>
    <t>JapanAviation2045</t>
  </si>
  <si>
    <t>JapanAviation2050</t>
  </si>
  <si>
    <t>JapanBus2000</t>
  </si>
  <si>
    <t>JapanBus2005</t>
  </si>
  <si>
    <t>JapanBus2010</t>
  </si>
  <si>
    <t>JapanBus2015</t>
  </si>
  <si>
    <t>JapanBus2020</t>
  </si>
  <si>
    <t>JapanBus2025</t>
  </si>
  <si>
    <t>JapanBus2030</t>
  </si>
  <si>
    <t>JapanBus2035</t>
  </si>
  <si>
    <t>JapanBus2040</t>
  </si>
  <si>
    <t>JapanBus2045</t>
  </si>
  <si>
    <t>JapanBus2050</t>
  </si>
  <si>
    <t>JapanFreight rail2000</t>
  </si>
  <si>
    <t>JapanFreight rail2005</t>
  </si>
  <si>
    <t>JapanFreight rail2010</t>
  </si>
  <si>
    <t>JapanFreight rail2015</t>
  </si>
  <si>
    <t>JapanFreight rail2020</t>
  </si>
  <si>
    <t>JapanFreight rail2025</t>
  </si>
  <si>
    <t>JapanFreight rail2030</t>
  </si>
  <si>
    <t>JapanFreight rail2035</t>
  </si>
  <si>
    <t>JapanFreight rail2040</t>
  </si>
  <si>
    <t>JapanFreight rail2045</t>
  </si>
  <si>
    <t>JapanFreight rail2050</t>
  </si>
  <si>
    <t>JapanHHDT2000</t>
  </si>
  <si>
    <t>JapanHHDT2005</t>
  </si>
  <si>
    <t>JapanHHDT2010</t>
  </si>
  <si>
    <t>JapanHHDT2015</t>
  </si>
  <si>
    <t>JapanHHDT2020</t>
  </si>
  <si>
    <t>JapanHHDT2025</t>
  </si>
  <si>
    <t>JapanHHDT2030</t>
  </si>
  <si>
    <t>JapanHHDT2035</t>
  </si>
  <si>
    <t>JapanHHDT2040</t>
  </si>
  <si>
    <t>JapanHHDT2045</t>
  </si>
  <si>
    <t>JapanHHDT2050</t>
  </si>
  <si>
    <t>JapanLDV2000</t>
  </si>
  <si>
    <t>JapanLDV2005</t>
  </si>
  <si>
    <t>JapanLDV2010</t>
  </si>
  <si>
    <t>JapanLDV2015</t>
  </si>
  <si>
    <t>JapanLDV2020</t>
  </si>
  <si>
    <t>JapanLDV2025</t>
  </si>
  <si>
    <t>JapanLDV2030</t>
  </si>
  <si>
    <t>JapanLDV2035</t>
  </si>
  <si>
    <t>JapanLDV2040</t>
  </si>
  <si>
    <t>JapanLDV2045</t>
  </si>
  <si>
    <t>JapanLDV2050</t>
  </si>
  <si>
    <t>JapanLHDT2000</t>
  </si>
  <si>
    <t>JapanLHDT2005</t>
  </si>
  <si>
    <t>JapanLHDT2010</t>
  </si>
  <si>
    <t>JapanLHDT2015</t>
  </si>
  <si>
    <t>JapanLHDT2020</t>
  </si>
  <si>
    <t>JapanLHDT2025</t>
  </si>
  <si>
    <t>JapanLHDT2030</t>
  </si>
  <si>
    <t>JapanLHDT2035</t>
  </si>
  <si>
    <t>JapanLHDT2040</t>
  </si>
  <si>
    <t>JapanLHDT2045</t>
  </si>
  <si>
    <t>JapanLHDT2050</t>
  </si>
  <si>
    <t>JapanMHDT2000</t>
  </si>
  <si>
    <t>JapanMHDT2005</t>
  </si>
  <si>
    <t>JapanMHDT2010</t>
  </si>
  <si>
    <t>JapanMHDT2015</t>
  </si>
  <si>
    <t>JapanMHDT2020</t>
  </si>
  <si>
    <t>JapanMHDT2025</t>
  </si>
  <si>
    <t>JapanMHDT2030</t>
  </si>
  <si>
    <t>JapanMHDT2035</t>
  </si>
  <si>
    <t>JapanMHDT2040</t>
  </si>
  <si>
    <t>JapanMHDT2045</t>
  </si>
  <si>
    <t>JapanMHDT2050</t>
  </si>
  <si>
    <t>JapanPassenger rail2000</t>
  </si>
  <si>
    <t>JapanPassenger rail2005</t>
  </si>
  <si>
    <t>JapanPassenger rail2010</t>
  </si>
  <si>
    <t>JapanPassenger rail2015</t>
  </si>
  <si>
    <t>JapanPassenger rail2020</t>
  </si>
  <si>
    <t>JapanPassenger rail2025</t>
  </si>
  <si>
    <t>JapanPassenger rail2030</t>
  </si>
  <si>
    <t>JapanPassenger rail2035</t>
  </si>
  <si>
    <t>JapanPassenger rail2040</t>
  </si>
  <si>
    <t>JapanPassenger rail2045</t>
  </si>
  <si>
    <t>JapanPassenger rail2050</t>
  </si>
  <si>
    <t>JapanTruck2000</t>
  </si>
  <si>
    <t>JapanTruck2005</t>
  </si>
  <si>
    <t>JapanTruck2010</t>
  </si>
  <si>
    <t>JapanTruck2015</t>
  </si>
  <si>
    <t>JapanTruck2020</t>
  </si>
  <si>
    <t>JapanTruck2025</t>
  </si>
  <si>
    <t>JapanTruck2030</t>
  </si>
  <si>
    <t>JapanTruck2035</t>
  </si>
  <si>
    <t>JapanTruck2040</t>
  </si>
  <si>
    <t>JapanTruck2045</t>
  </si>
  <si>
    <t>JapanTruck2050</t>
  </si>
  <si>
    <t>Korea, South</t>
  </si>
  <si>
    <t>South Korea2W2000</t>
  </si>
  <si>
    <t>U.S.</t>
  </si>
  <si>
    <t>South Korea2W2005</t>
  </si>
  <si>
    <t>Canada</t>
  </si>
  <si>
    <t>South Korea2W2010</t>
  </si>
  <si>
    <t>Mexico</t>
  </si>
  <si>
    <t>South Korea2W2015</t>
  </si>
  <si>
    <t>Brazil</t>
  </si>
  <si>
    <t>South Korea2W2020</t>
  </si>
  <si>
    <t>Latin America-31</t>
  </si>
  <si>
    <t>South Korea2W2025</t>
  </si>
  <si>
    <t>EU-27</t>
  </si>
  <si>
    <t>South Korea2W2030</t>
  </si>
  <si>
    <t>Russia</t>
  </si>
  <si>
    <t>South Korea2W2035</t>
  </si>
  <si>
    <t>Non-EU Europe</t>
  </si>
  <si>
    <t>South Korea2W2040</t>
  </si>
  <si>
    <t>China</t>
  </si>
  <si>
    <t>South Korea2W2045</t>
  </si>
  <si>
    <t>South Korea2W2050</t>
  </si>
  <si>
    <t>India</t>
  </si>
  <si>
    <t>South Korea3W2000</t>
  </si>
  <si>
    <t>South Korea3W2005</t>
  </si>
  <si>
    <t>South Korea3W2010</t>
  </si>
  <si>
    <t>South Korea3W2015</t>
  </si>
  <si>
    <t>South Korea3W2020</t>
  </si>
  <si>
    <t>South Korea3W2025</t>
  </si>
  <si>
    <t>South Korea3W2030</t>
  </si>
  <si>
    <t>South Korea3W2035</t>
  </si>
  <si>
    <t>South Korea3W2040</t>
  </si>
  <si>
    <t>NEW VEHICLE FUEL EFFICIENCY - FREIGHT ON-ROAD VEHICLES</t>
  </si>
  <si>
    <t>South Korea3W2045</t>
  </si>
  <si>
    <t>South Korea3W2050</t>
  </si>
  <si>
    <t>NEW GASOLINE VEHICLE EFFICIENCY - LHDT (includes non-plug-in hybrids)</t>
  </si>
  <si>
    <t>South KoreaAll2000</t>
  </si>
  <si>
    <t>South KoreaAll2005</t>
  </si>
  <si>
    <t>South KoreaAll2010</t>
  </si>
  <si>
    <t>South KoreaAll2015</t>
  </si>
  <si>
    <t>South KoreaAll2020</t>
  </si>
  <si>
    <t>South KoreaAll2025</t>
  </si>
  <si>
    <t>South KoreaAll2030</t>
  </si>
  <si>
    <t>South KoreaAll2035</t>
  </si>
  <si>
    <t>South KoreaAll2040</t>
  </si>
  <si>
    <t>South KoreaAll2045</t>
  </si>
  <si>
    <t>South KoreaAll2050</t>
  </si>
  <si>
    <t>South KoreaAviation2000</t>
  </si>
  <si>
    <t>South KoreaAviation2005</t>
  </si>
  <si>
    <t>South KoreaAviation2010</t>
  </si>
  <si>
    <t>South KoreaAviation2015</t>
  </si>
  <si>
    <t>South KoreaAviation2020</t>
  </si>
  <si>
    <t>South KoreaAviation2025</t>
  </si>
  <si>
    <t>South KoreaAviation2030</t>
  </si>
  <si>
    <t>South KoreaAviation2035</t>
  </si>
  <si>
    <t>South KoreaAviation2040</t>
  </si>
  <si>
    <t>South KoreaAviation2045</t>
  </si>
  <si>
    <t>NEW DIESEL VEHICLE EFFICIENCY - LHDT (includes non-plug-in hybrids)</t>
  </si>
  <si>
    <t>South KoreaAviation2050</t>
  </si>
  <si>
    <t>South KoreaBus2000</t>
  </si>
  <si>
    <t>South KoreaBus2005</t>
  </si>
  <si>
    <t>South KoreaBus2010</t>
  </si>
  <si>
    <t>South KoreaBus2015</t>
  </si>
  <si>
    <t>South KoreaBus2020</t>
  </si>
  <si>
    <t>South KoreaBus2025</t>
  </si>
  <si>
    <t>South KoreaBus2030</t>
  </si>
  <si>
    <t>South KoreaBus2035</t>
  </si>
  <si>
    <t>South KoreaBus2040</t>
  </si>
  <si>
    <t>South KoreaBus2045</t>
  </si>
  <si>
    <t>South KoreaBus2050</t>
  </si>
  <si>
    <t>South KoreaFreight rail2000</t>
  </si>
  <si>
    <t>South KoreaFreight rail2005</t>
  </si>
  <si>
    <t>South KoreaFreight rail2010</t>
  </si>
  <si>
    <t>South KoreaFreight rail2015</t>
  </si>
  <si>
    <t>South KoreaFreight rail2020</t>
  </si>
  <si>
    <t>South KoreaFreight rail2025</t>
  </si>
  <si>
    <t>South KoreaFreight rail2030</t>
  </si>
  <si>
    <t>South KoreaFreight rail2035</t>
  </si>
  <si>
    <t>South KoreaFreight rail2040</t>
  </si>
  <si>
    <t>NEW GASOLINE VEHICLE EFFICIENCY - MHDT (includes non-plug-in hybrids)</t>
  </si>
  <si>
    <t>South KoreaFreight rail2045</t>
  </si>
  <si>
    <t>South KoreaFreight rail2050</t>
  </si>
  <si>
    <t>South KoreaHHDT2000</t>
  </si>
  <si>
    <t>South KoreaHHDT2005</t>
  </si>
  <si>
    <t>South KoreaHHDT2010</t>
  </si>
  <si>
    <t>South KoreaHHDT2015</t>
  </si>
  <si>
    <t>South KoreaHHDT2020</t>
  </si>
  <si>
    <t>South KoreaHHDT2025</t>
  </si>
  <si>
    <t>South KoreaHHDT2030</t>
  </si>
  <si>
    <t>South KoreaHHDT2035</t>
  </si>
  <si>
    <t>South KoreaHHDT2040</t>
  </si>
  <si>
    <t>South KoreaHHDT2045</t>
  </si>
  <si>
    <t>South KoreaHHDT2050</t>
  </si>
  <si>
    <t>South KoreaLDV2000</t>
  </si>
  <si>
    <t>South KoreaLDV2005</t>
  </si>
  <si>
    <t>South KoreaLDV2010</t>
  </si>
  <si>
    <t>South KoreaLDV2015</t>
  </si>
  <si>
    <t>South KoreaLDV2020</t>
  </si>
  <si>
    <t>South KoreaLDV2025</t>
  </si>
  <si>
    <t>South KoreaLDV2030</t>
  </si>
  <si>
    <t>South KoreaLDV2035</t>
  </si>
  <si>
    <t>NEW DIESEL VEHICLE EFFICIENCY - MHDT (includes non-plug-in hybrids)</t>
  </si>
  <si>
    <t>South KoreaLDV2040</t>
  </si>
  <si>
    <t>South KoreaLDV2045</t>
  </si>
  <si>
    <t>South KoreaLDV2050</t>
  </si>
  <si>
    <t>South KoreaLHDT2000</t>
  </si>
  <si>
    <t>South KoreaLHDT2005</t>
  </si>
  <si>
    <t>South KoreaLHDT2010</t>
  </si>
  <si>
    <t>South KoreaLHDT2015</t>
  </si>
  <si>
    <t>South KoreaLHDT2020</t>
  </si>
  <si>
    <t>South KoreaLHDT2025</t>
  </si>
  <si>
    <t>South KoreaLHDT2030</t>
  </si>
  <si>
    <t>South KoreaLHDT2035</t>
  </si>
  <si>
    <t>South KoreaLHDT2040</t>
  </si>
  <si>
    <t>South KoreaLHDT2045</t>
  </si>
  <si>
    <t>South KoreaLHDT2050</t>
  </si>
  <si>
    <t>South KoreaMHDT2000</t>
  </si>
  <si>
    <t>South KoreaMHDT2005</t>
  </si>
  <si>
    <t>South KoreaMHDT2010</t>
  </si>
  <si>
    <t>South KoreaMHDT2015</t>
  </si>
  <si>
    <t>South KoreaMHDT2020</t>
  </si>
  <si>
    <t>South KoreaMHDT2025</t>
  </si>
  <si>
    <t>South KoreaMHDT2030</t>
  </si>
  <si>
    <t>NEW GASOLINE VEHICLE EFFICIENCY - HHDT (includes non-plug-in hybrids)</t>
  </si>
  <si>
    <t>South KoreaMHDT2035</t>
  </si>
  <si>
    <t>South KoreaMHDT2040</t>
  </si>
  <si>
    <t>South KoreaMHDT2045</t>
  </si>
  <si>
    <t>South KoreaMHDT2050</t>
  </si>
  <si>
    <t>South KoreaPassenger rail2000</t>
  </si>
  <si>
    <t>South KoreaPassenger rail2005</t>
  </si>
  <si>
    <t>South KoreaPassenger rail2010</t>
  </si>
  <si>
    <t>South KoreaPassenger rail2015</t>
  </si>
  <si>
    <t>South KoreaPassenger rail2020</t>
  </si>
  <si>
    <t>South KoreaPassenger rail2025</t>
  </si>
  <si>
    <t>South KoreaPassenger rail2030</t>
  </si>
  <si>
    <t>South KoreaPassenger rail2035</t>
  </si>
  <si>
    <t>South KoreaPassenger rail2040</t>
  </si>
  <si>
    <t>South KoreaPassenger rail2045</t>
  </si>
  <si>
    <t>South KoreaPassenger rail2050</t>
  </si>
  <si>
    <t>South KoreaTruck2000</t>
  </si>
  <si>
    <t>South KoreaTruck2005</t>
  </si>
  <si>
    <t>South KoreaTruck2010</t>
  </si>
  <si>
    <t>South KoreaTruck2015</t>
  </si>
  <si>
    <t>South KoreaTruck2020</t>
  </si>
  <si>
    <t>South KoreaTruck2025</t>
  </si>
  <si>
    <t>NEW DIESEL VEHICLE EFFICIENCY - HHDT (includes non-plug-in hybrids)</t>
  </si>
  <si>
    <t>South KoreaTruck2030</t>
  </si>
  <si>
    <t>South KoreaTruck2035</t>
  </si>
  <si>
    <t>South KoreaTruck2040</t>
  </si>
  <si>
    <t>South KoreaTruck2045</t>
  </si>
  <si>
    <t>South KoreaTruck2050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</si>
</sst>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1" formatCode="_(* #,##0_);_(* \(#,##0\);_(* &quot;-&quot;_);_(@_)"/>
    <numFmt numFmtId="43" formatCode="_(* #,##0.00_);_(* \(#,##0.00\);_(* &quot;-&quot;??_);_(@_)"/>
    <numFmt numFmtId="164" formatCode="0.0%"/>
    <numFmt numFmtId="165" formatCode="0%;\ \(0%\);\ \-"/>
    <numFmt numFmtId="166" formatCode="0.00%;\ \(0.00%\);\ \-"/>
    <numFmt numFmtId="167" formatCode="_(* #,##0.0_);_(* \(#,##0.0\);_(* &quot;-&quot;??_);_(@_)"/>
    <numFmt numFmtId="168" formatCode="_(* #,##0.000_);_(* \(#,##0.000\);_(* &quot;-&quot;??_);_(@_)"/>
    <numFmt numFmtId="169" formatCode="_(* #,##0_);_(* \(#,##0\);_(* &quot;-&quot;??_);_(@_)"/>
    <numFmt numFmtId="170" formatCode="0.00000E+00"/>
    <numFmt numFmtId="171" formatCode="_(* #,##0.00_);_(* \(#,##0.00\);_(* &quot;-&quot;_);_(@_)"/>
    <numFmt numFmtId="172" formatCode="#,##0.0_);\(#,##0.0\);&quot;-&quot;;@"/>
    <numFmt numFmtId="173" formatCode="0.0"/>
    <numFmt numFmtId="174" formatCode="0.000%"/>
  </numFmts>
  <fonts count="4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Cambria"/>
      <family val="1"/>
    </font>
    <font>
      <b/>
      <sz val="16"/>
      <color rgb="FF000000"/>
      <name val="Cambria"/>
      <family val="1"/>
    </font>
    <font>
      <b/>
      <sz val="16"/>
      <color theme="1"/>
      <name val="Cambria"/>
      <family val="1"/>
      <scheme val="major"/>
    </font>
    <font>
      <sz val="10"/>
      <color rgb="FF000000"/>
      <name val="Cambria"/>
      <family val="1"/>
    </font>
    <font>
      <sz val="16"/>
      <color rgb="FF000000"/>
      <name val="Cambria"/>
      <family val="1"/>
    </font>
    <font>
      <sz val="12"/>
      <color theme="1"/>
      <name val="Cambria"/>
      <family val="1"/>
      <scheme val="major"/>
    </font>
    <font>
      <u/>
      <sz val="10"/>
      <color rgb="FF0000FF"/>
      <name val="Cambria"/>
      <family val="1"/>
    </font>
    <font>
      <b/>
      <sz val="10"/>
      <color rgb="FF000000"/>
      <name val="Cambria"/>
      <family val="1"/>
    </font>
    <font>
      <sz val="10"/>
      <color theme="1"/>
      <name val="Cambria"/>
      <family val="1"/>
    </font>
    <font>
      <sz val="10"/>
      <color rgb="FFFF0000"/>
      <name val="Cambria"/>
      <family val="1"/>
    </font>
    <font>
      <sz val="10"/>
      <color rgb="FF969696"/>
      <name val="Cambria"/>
      <family val="1"/>
    </font>
    <font>
      <b/>
      <i/>
      <sz val="10"/>
      <color rgb="FF000000"/>
      <name val="Cambria"/>
      <family val="1"/>
    </font>
    <font>
      <b/>
      <sz val="10"/>
      <color theme="1"/>
      <name val="Cambria"/>
      <family val="1"/>
    </font>
    <font>
      <b/>
      <sz val="10"/>
      <color rgb="FFFF0000"/>
      <name val="Cambria"/>
      <family val="1"/>
    </font>
    <font>
      <sz val="10"/>
      <color theme="0" tint="-0.249977111117893"/>
      <name val="Cambria"/>
      <family val="1"/>
    </font>
    <font>
      <sz val="10"/>
      <name val="Cambria"/>
      <family val="1"/>
    </font>
    <font>
      <i/>
      <sz val="10"/>
      <color rgb="FF000000"/>
      <name val="Cambria"/>
      <family val="1"/>
    </font>
    <font>
      <b/>
      <sz val="12"/>
      <color rgb="FF000000"/>
      <name val="Cambria"/>
      <family val="1"/>
    </font>
    <font>
      <sz val="12"/>
      <color rgb="FF000000"/>
      <name val="Cambria"/>
      <family val="1"/>
    </font>
    <font>
      <b/>
      <sz val="10"/>
      <color rgb="FFFFFFCC"/>
      <name val="Cambria"/>
      <family val="1"/>
    </font>
    <font>
      <b/>
      <sz val="10"/>
      <color theme="1"/>
      <name val="Cambria"/>
      <family val="2"/>
      <scheme val="major"/>
    </font>
    <font>
      <sz val="8"/>
      <name val="Calibri"/>
      <family val="1"/>
      <scheme val="minor"/>
    </font>
    <font>
      <b/>
      <sz val="16"/>
      <color rgb="FF000000"/>
      <name val="Cambria"/>
      <family val="1"/>
      <scheme val="major"/>
    </font>
    <font>
      <sz val="10"/>
      <color rgb="FF000000"/>
      <name val="Cambria"/>
      <family val="1"/>
      <scheme val="major"/>
    </font>
    <font>
      <sz val="16"/>
      <color rgb="FF000000"/>
      <name val="Cambria"/>
      <family val="1"/>
      <scheme val="major"/>
    </font>
    <font>
      <u/>
      <sz val="10"/>
      <color rgb="FF0000FF"/>
      <name val="Cambria"/>
      <family val="1"/>
      <scheme val="major"/>
    </font>
    <font>
      <sz val="12"/>
      <color rgb="FF000000"/>
      <name val="Cambria"/>
      <family val="1"/>
      <scheme val="major"/>
    </font>
    <font>
      <b/>
      <sz val="12"/>
      <color rgb="FF000000"/>
      <name val="Cambria"/>
      <family val="1"/>
      <scheme val="major"/>
    </font>
    <font>
      <b/>
      <sz val="10"/>
      <color rgb="FF000000"/>
      <name val="Cambria"/>
      <family val="1"/>
      <scheme val="major"/>
    </font>
    <font>
      <i/>
      <sz val="10"/>
      <color rgb="FF000000"/>
      <name val="Cambria"/>
      <family val="1"/>
      <scheme val="major"/>
    </font>
    <font>
      <sz val="10"/>
      <name val="Arial"/>
      <family val="2"/>
    </font>
    <font>
      <b/>
      <sz val="10"/>
      <color theme="1"/>
      <name val="Arial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C0C0C0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rgb="FF000000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/>
      <bottom/>
      <diagonal/>
    </border>
    <border>
      <left/>
      <right style="thin">
        <color rgb="FFFFFFFF"/>
      </right>
      <top/>
      <bottom/>
      <diagonal/>
    </border>
    <border>
      <left/>
      <right/>
      <top style="thin">
        <color rgb="FF000000"/>
      </top>
      <bottom style="thin">
        <color rgb="FF969696"/>
      </bottom>
      <diagonal/>
    </border>
    <border>
      <left/>
      <right/>
      <top style="thin">
        <color rgb="FF969696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rgb="FF969696"/>
      </top>
      <bottom style="thin">
        <color rgb="FF969696"/>
      </bottom>
      <diagonal/>
    </border>
    <border>
      <left/>
      <right style="thin">
        <color theme="0" tint="-0.24994659260841701"/>
      </right>
      <top style="thin">
        <color rgb="FF000000"/>
      </top>
      <bottom style="thin">
        <color rgb="FF969696"/>
      </bottom>
      <diagonal/>
    </border>
    <border>
      <left/>
      <right style="thin">
        <color theme="0" tint="-0.24994659260841701"/>
      </right>
      <top style="thin">
        <color rgb="FF969696"/>
      </top>
      <bottom style="thin">
        <color rgb="FF969696"/>
      </bottom>
      <diagonal/>
    </border>
    <border>
      <left/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thin">
        <color theme="6" tint="0.39997558519241921"/>
      </left>
      <right/>
      <top/>
      <bottom/>
      <diagonal/>
    </border>
    <border>
      <left/>
      <right style="thin">
        <color theme="6" tint="0.39997558519241921"/>
      </right>
      <top/>
      <bottom/>
      <diagonal/>
    </border>
    <border>
      <left style="thin">
        <color theme="6" tint="0.39997558519241921"/>
      </left>
      <right/>
      <top/>
      <bottom style="thin">
        <color theme="6" tint="0.39997558519241921"/>
      </bottom>
      <diagonal/>
    </border>
    <border>
      <left/>
      <right/>
      <top/>
      <bottom style="thin">
        <color theme="6" tint="0.3999755851924192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rgb="FF969696"/>
      </top>
      <bottom style="thin">
        <color indexed="64"/>
      </bottom>
      <diagonal/>
    </border>
    <border>
      <left/>
      <right style="thin">
        <color theme="0" tint="-0.249977111117893"/>
      </right>
      <top style="thin">
        <color rgb="FF000000"/>
      </top>
      <bottom style="thin">
        <color rgb="FF969696"/>
      </bottom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/>
      <bottom style="thin">
        <color theme="0" tint="-0.24994659260841701"/>
      </bottom>
      <diagonal/>
    </border>
    <border>
      <left/>
      <right style="thin">
        <color theme="0" tint="-0.249977111117893"/>
      </right>
      <top/>
      <bottom style="thin">
        <color auto="1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auto="1"/>
      </bottom>
      <diagonal/>
    </border>
  </borders>
  <cellStyleXfs count="3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3" fillId="0" borderId="7" applyNumberFormat="0" applyProtection="0">
      <alignment horizontal="left" wrapText="1"/>
    </xf>
    <xf numFmtId="0" fontId="3" fillId="0" borderId="6" applyNumberFormat="0" applyFill="0" applyProtection="0">
      <alignment wrapText="1"/>
    </xf>
    <xf numFmtId="0" fontId="3" fillId="0" borderId="4" applyNumberFormat="0" applyProtection="0">
      <alignment wrapText="1"/>
    </xf>
    <xf numFmtId="0" fontId="4" fillId="0" borderId="3" applyNumberFormat="0" applyProtection="0">
      <alignment vertical="top" wrapText="1"/>
    </xf>
    <xf numFmtId="0" fontId="4" fillId="0" borderId="5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0" fontId="9" fillId="0" borderId="0"/>
    <xf numFmtId="0" fontId="9" fillId="0" borderId="11" applyNumberFormat="0" applyProtection="0">
      <alignment wrapText="1"/>
    </xf>
    <xf numFmtId="0" fontId="10" fillId="0" borderId="9" applyNumberFormat="0" applyProtection="0">
      <alignment wrapText="1"/>
    </xf>
    <xf numFmtId="0" fontId="9" fillId="0" borderId="10" applyNumberFormat="0" applyFont="0" applyProtection="0">
      <alignment wrapText="1"/>
    </xf>
    <xf numFmtId="0" fontId="10" fillId="0" borderId="8" applyNumberFormat="0" applyProtection="0">
      <alignment wrapText="1"/>
    </xf>
    <xf numFmtId="0" fontId="9" fillId="0" borderId="0" applyNumberFormat="0" applyFill="0" applyBorder="0" applyAlignment="0" applyProtection="0"/>
    <xf numFmtId="0" fontId="8" fillId="0" borderId="0" applyNumberFormat="0" applyProtection="0">
      <alignment horizontal="left"/>
    </xf>
    <xf numFmtId="9" fontId="11" fillId="0" borderId="0" applyFont="0" applyFill="0" applyBorder="0" applyAlignment="0" applyProtection="0"/>
    <xf numFmtId="0" fontId="12" fillId="0" borderId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5" fillId="0" borderId="0"/>
    <xf numFmtId="172" fontId="33" fillId="0" borderId="0" applyNumberFormat="0" applyFill="0" applyBorder="0" applyAlignment="0" applyProtection="0"/>
    <xf numFmtId="43" fontId="11" fillId="0" borderId="0" applyFont="0" applyFill="0" applyBorder="0" applyAlignment="0" applyProtection="0"/>
    <xf numFmtId="0" fontId="42" fillId="0" borderId="0"/>
    <xf numFmtId="9" fontId="11" fillId="0" borderId="0" applyFont="0" applyFill="0" applyBorder="0" applyAlignment="0" applyProtection="0"/>
    <xf numFmtId="43" fontId="44" fillId="0" borderId="0" applyFont="0" applyFill="0" applyBorder="0" applyAlignment="0" applyProtection="0"/>
  </cellStyleXfs>
  <cellXfs count="32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/>
    <xf numFmtId="0" fontId="0" fillId="0" borderId="0" xfId="0" applyFill="1"/>
    <xf numFmtId="0" fontId="2" fillId="0" borderId="0" xfId="1" applyFill="1"/>
    <xf numFmtId="0" fontId="1" fillId="2" borderId="0" xfId="0" applyFont="1" applyFill="1"/>
    <xf numFmtId="0" fontId="13" fillId="0" borderId="0" xfId="22" applyNumberFormat="1" applyFont="1" applyFill="1" applyBorder="1" applyAlignment="1"/>
    <xf numFmtId="0" fontId="14" fillId="0" borderId="0" xfId="22" applyFont="1"/>
    <xf numFmtId="0" fontId="15" fillId="0" borderId="0" xfId="22" applyNumberFormat="1" applyFont="1" applyFill="1" applyBorder="1" applyAlignment="1"/>
    <xf numFmtId="0" fontId="15" fillId="0" borderId="0" xfId="22" applyFont="1"/>
    <xf numFmtId="0" fontId="16" fillId="0" borderId="0" xfId="22" applyNumberFormat="1" applyFont="1" applyFill="1" applyBorder="1" applyAlignment="1">
      <alignment vertical="center"/>
    </xf>
    <xf numFmtId="0" fontId="17" fillId="0" borderId="0" xfId="22" applyFont="1" applyAlignment="1">
      <alignment vertical="center"/>
    </xf>
    <xf numFmtId="0" fontId="15" fillId="0" borderId="0" xfId="22" applyNumberFormat="1" applyFont="1" applyFill="1" applyBorder="1" applyAlignment="1">
      <alignment vertical="center"/>
    </xf>
    <xf numFmtId="0" fontId="18" fillId="0" borderId="0" xfId="22" applyNumberFormat="1" applyFont="1" applyFill="1" applyBorder="1" applyAlignment="1">
      <alignment vertical="center"/>
    </xf>
    <xf numFmtId="0" fontId="19" fillId="4" borderId="12" xfId="22" applyNumberFormat="1" applyFont="1" applyFill="1" applyBorder="1" applyAlignment="1">
      <alignment horizontal="left" vertical="center"/>
    </xf>
    <xf numFmtId="0" fontId="15" fillId="4" borderId="13" xfId="22" applyNumberFormat="1" applyFont="1" applyFill="1" applyBorder="1" applyAlignment="1"/>
    <xf numFmtId="0" fontId="15" fillId="4" borderId="14" xfId="22" applyNumberFormat="1" applyFont="1" applyFill="1" applyBorder="1" applyAlignment="1"/>
    <xf numFmtId="0" fontId="15" fillId="5" borderId="15" xfId="22" applyNumberFormat="1" applyFont="1" applyFill="1" applyBorder="1" applyAlignment="1"/>
    <xf numFmtId="0" fontId="15" fillId="5" borderId="0" xfId="22" applyNumberFormat="1" applyFont="1" applyFill="1" applyBorder="1" applyAlignment="1"/>
    <xf numFmtId="0" fontId="15" fillId="5" borderId="16" xfId="22" applyNumberFormat="1" applyFont="1" applyFill="1" applyBorder="1" applyAlignment="1"/>
    <xf numFmtId="0" fontId="15" fillId="5" borderId="0" xfId="22" applyNumberFormat="1" applyFont="1" applyFill="1" applyBorder="1" applyAlignment="1">
      <alignment horizontal="right"/>
    </xf>
    <xf numFmtId="0" fontId="19" fillId="5" borderId="17" xfId="22" applyNumberFormat="1" applyFont="1" applyFill="1" applyBorder="1" applyAlignment="1">
      <alignment vertical="center"/>
    </xf>
    <xf numFmtId="0" fontId="15" fillId="5" borderId="18" xfId="22" applyNumberFormat="1" applyFont="1" applyFill="1" applyBorder="1" applyAlignment="1">
      <alignment vertical="center"/>
    </xf>
    <xf numFmtId="0" fontId="15" fillId="5" borderId="19" xfId="22" applyNumberFormat="1" applyFont="1" applyFill="1" applyBorder="1" applyAlignment="1">
      <alignment vertical="center"/>
    </xf>
    <xf numFmtId="0" fontId="15" fillId="5" borderId="20" xfId="22" applyNumberFormat="1" applyFont="1" applyFill="1" applyBorder="1" applyAlignment="1"/>
    <xf numFmtId="0" fontId="15" fillId="5" borderId="21" xfId="22" applyNumberFormat="1" applyFont="1" applyFill="1" applyBorder="1" applyAlignment="1"/>
    <xf numFmtId="0" fontId="15" fillId="5" borderId="22" xfId="22" applyNumberFormat="1" applyFont="1" applyFill="1" applyBorder="1" applyAlignment="1"/>
    <xf numFmtId="0" fontId="19" fillId="6" borderId="12" xfId="22" applyNumberFormat="1" applyFont="1" applyFill="1" applyBorder="1" applyAlignment="1">
      <alignment horizontal="left" vertical="center"/>
    </xf>
    <xf numFmtId="0" fontId="15" fillId="6" borderId="13" xfId="22" applyNumberFormat="1" applyFont="1" applyFill="1" applyBorder="1" applyAlignment="1">
      <alignment vertical="center"/>
    </xf>
    <xf numFmtId="0" fontId="15" fillId="6" borderId="14" xfId="22" applyNumberFormat="1" applyFont="1" applyFill="1" applyBorder="1" applyAlignment="1">
      <alignment vertical="center"/>
    </xf>
    <xf numFmtId="0" fontId="19" fillId="5" borderId="0" xfId="22" applyNumberFormat="1" applyFont="1" applyFill="1" applyBorder="1" applyAlignment="1"/>
    <xf numFmtId="0" fontId="15" fillId="5" borderId="0" xfId="22" applyNumberFormat="1" applyFont="1" applyFill="1" applyBorder="1" applyAlignment="1">
      <alignment horizontal="centerContinuous" vertical="center"/>
    </xf>
    <xf numFmtId="0" fontId="15" fillId="5" borderId="0" xfId="22" applyNumberFormat="1" applyFont="1" applyFill="1" applyBorder="1" applyAlignment="1">
      <alignment horizontal="right" vertical="center"/>
    </xf>
    <xf numFmtId="0" fontId="19" fillId="5" borderId="17" xfId="22" applyNumberFormat="1" applyFont="1" applyFill="1" applyBorder="1" applyAlignment="1">
      <alignment horizontal="center"/>
    </xf>
    <xf numFmtId="0" fontId="19" fillId="5" borderId="0" xfId="22" applyNumberFormat="1" applyFont="1" applyFill="1" applyBorder="1" applyAlignment="1">
      <alignment horizontal="center" vertical="center"/>
    </xf>
    <xf numFmtId="0" fontId="15" fillId="5" borderId="0" xfId="22" applyNumberFormat="1" applyFont="1" applyFill="1" applyBorder="1" applyAlignment="1">
      <alignment vertical="center"/>
    </xf>
    <xf numFmtId="10" fontId="20" fillId="5" borderId="0" xfId="22" applyNumberFormat="1" applyFont="1" applyFill="1" applyBorder="1" applyAlignment="1"/>
    <xf numFmtId="9" fontId="20" fillId="5" borderId="0" xfId="22" applyNumberFormat="1" applyFont="1" applyFill="1" applyBorder="1" applyAlignment="1"/>
    <xf numFmtId="164" fontId="20" fillId="5" borderId="0" xfId="22" applyNumberFormat="1" applyFont="1" applyFill="1" applyBorder="1" applyAlignment="1"/>
    <xf numFmtId="10" fontId="15" fillId="5" borderId="0" xfId="23" applyNumberFormat="1" applyFont="1" applyFill="1" applyBorder="1" applyAlignment="1">
      <alignment horizontal="right" vertical="center"/>
    </xf>
    <xf numFmtId="0" fontId="15" fillId="5" borderId="23" xfId="22" applyNumberFormat="1" applyFont="1" applyFill="1" applyBorder="1" applyAlignment="1"/>
    <xf numFmtId="10" fontId="20" fillId="5" borderId="23" xfId="23" applyNumberFormat="1" applyFont="1" applyFill="1" applyBorder="1" applyAlignment="1"/>
    <xf numFmtId="9" fontId="20" fillId="5" borderId="23" xfId="23" applyNumberFormat="1" applyFont="1" applyFill="1" applyBorder="1" applyAlignment="1"/>
    <xf numFmtId="164" fontId="20" fillId="5" borderId="23" xfId="23" applyNumberFormat="1" applyFont="1" applyFill="1" applyBorder="1" applyAlignment="1"/>
    <xf numFmtId="10" fontId="15" fillId="5" borderId="0" xfId="23" applyNumberFormat="1" applyFont="1" applyFill="1" applyBorder="1" applyAlignment="1"/>
    <xf numFmtId="9" fontId="15" fillId="5" borderId="0" xfId="22" applyNumberFormat="1" applyFont="1" applyFill="1" applyBorder="1" applyAlignment="1">
      <alignment vertical="center"/>
    </xf>
    <xf numFmtId="10" fontId="15" fillId="5" borderId="0" xfId="22" applyNumberFormat="1" applyFont="1" applyFill="1" applyBorder="1" applyAlignment="1">
      <alignment vertical="center"/>
    </xf>
    <xf numFmtId="10" fontId="21" fillId="5" borderId="0" xfId="22" applyNumberFormat="1" applyFont="1" applyFill="1" applyBorder="1" applyAlignment="1">
      <alignment horizontal="right" vertical="center"/>
    </xf>
    <xf numFmtId="0" fontId="15" fillId="5" borderId="23" xfId="22" applyNumberFormat="1" applyFont="1" applyFill="1" applyBorder="1" applyAlignment="1">
      <alignment vertical="center"/>
    </xf>
    <xf numFmtId="10" fontId="15" fillId="5" borderId="23" xfId="22" applyNumberFormat="1" applyFont="1" applyFill="1" applyBorder="1" applyAlignment="1">
      <alignment vertical="center"/>
    </xf>
    <xf numFmtId="10" fontId="15" fillId="5" borderId="0" xfId="22" applyNumberFormat="1" applyFont="1" applyFill="1" applyBorder="1" applyAlignment="1">
      <alignment horizontal="right" vertical="center"/>
    </xf>
    <xf numFmtId="10" fontId="20" fillId="5" borderId="0" xfId="23" applyNumberFormat="1" applyFont="1" applyFill="1" applyBorder="1" applyAlignment="1"/>
    <xf numFmtId="10" fontId="20" fillId="5" borderId="0" xfId="22" applyNumberFormat="1" applyFont="1" applyFill="1" applyBorder="1" applyAlignment="1">
      <alignment vertical="center"/>
    </xf>
    <xf numFmtId="165" fontId="22" fillId="5" borderId="23" xfId="22" applyNumberFormat="1" applyFont="1" applyFill="1" applyBorder="1" applyAlignment="1">
      <alignment vertical="center"/>
    </xf>
    <xf numFmtId="10" fontId="20" fillId="5" borderId="23" xfId="22" applyNumberFormat="1" applyFont="1" applyFill="1" applyBorder="1" applyAlignment="1"/>
    <xf numFmtId="10" fontId="21" fillId="5" borderId="0" xfId="22" applyNumberFormat="1" applyFont="1" applyFill="1" applyBorder="1" applyAlignment="1"/>
    <xf numFmtId="165" fontId="22" fillId="5" borderId="0" xfId="22" applyNumberFormat="1" applyFont="1" applyFill="1" applyBorder="1" applyAlignment="1">
      <alignment vertical="center"/>
    </xf>
    <xf numFmtId="164" fontId="15" fillId="5" borderId="0" xfId="22" applyNumberFormat="1" applyFont="1" applyFill="1" applyBorder="1" applyAlignment="1">
      <alignment vertical="center"/>
    </xf>
    <xf numFmtId="164" fontId="15" fillId="5" borderId="0" xfId="22" applyNumberFormat="1" applyFont="1" applyFill="1" applyBorder="1" applyAlignment="1">
      <alignment horizontal="right" vertical="center"/>
    </xf>
    <xf numFmtId="166" fontId="15" fillId="5" borderId="0" xfId="22" applyNumberFormat="1" applyFont="1" applyFill="1" applyBorder="1" applyAlignment="1"/>
    <xf numFmtId="10" fontId="20" fillId="5" borderId="0" xfId="22" applyNumberFormat="1" applyFont="1" applyFill="1" applyBorder="1" applyAlignment="1">
      <alignment horizontal="right" vertical="center"/>
    </xf>
    <xf numFmtId="164" fontId="20" fillId="5" borderId="23" xfId="22" applyNumberFormat="1" applyFont="1" applyFill="1" applyBorder="1" applyAlignment="1">
      <alignment horizontal="right" vertical="center"/>
    </xf>
    <xf numFmtId="0" fontId="21" fillId="5" borderId="0" xfId="22" applyNumberFormat="1" applyFont="1" applyFill="1" applyBorder="1" applyAlignment="1"/>
    <xf numFmtId="0" fontId="19" fillId="5" borderId="0" xfId="22" applyNumberFormat="1" applyFont="1" applyFill="1" applyBorder="1" applyAlignment="1">
      <alignment vertical="center"/>
    </xf>
    <xf numFmtId="0" fontId="19" fillId="5" borderId="0" xfId="22" applyNumberFormat="1" applyFont="1" applyFill="1" applyBorder="1" applyAlignment="1">
      <alignment horizontal="center"/>
    </xf>
    <xf numFmtId="0" fontId="15" fillId="5" borderId="24" xfId="22" applyNumberFormat="1" applyFont="1" applyFill="1" applyBorder="1" applyAlignment="1">
      <alignment vertical="center"/>
    </xf>
    <xf numFmtId="165" fontId="22" fillId="5" borderId="24" xfId="22" applyNumberFormat="1" applyFont="1" applyFill="1" applyBorder="1" applyAlignment="1">
      <alignment vertical="center"/>
    </xf>
    <xf numFmtId="164" fontId="20" fillId="5" borderId="24" xfId="22" applyNumberFormat="1" applyFont="1" applyFill="1" applyBorder="1" applyAlignment="1">
      <alignment horizontal="right" vertical="center"/>
    </xf>
    <xf numFmtId="164" fontId="20" fillId="5" borderId="0" xfId="22" applyNumberFormat="1" applyFont="1" applyFill="1" applyBorder="1" applyAlignment="1">
      <alignment horizontal="right" vertical="center"/>
    </xf>
    <xf numFmtId="9" fontId="21" fillId="5" borderId="0" xfId="23" quotePrefix="1" applyFont="1" applyFill="1" applyBorder="1" applyAlignment="1">
      <alignment horizontal="right" vertical="center"/>
    </xf>
    <xf numFmtId="164" fontId="21" fillId="5" borderId="0" xfId="22" applyNumberFormat="1" applyFont="1" applyFill="1" applyBorder="1" applyAlignment="1">
      <alignment horizontal="right" vertical="center"/>
    </xf>
    <xf numFmtId="167" fontId="20" fillId="5" borderId="24" xfId="24" applyNumberFormat="1" applyFont="1" applyFill="1" applyBorder="1" applyAlignment="1">
      <alignment horizontal="right" vertical="center"/>
    </xf>
    <xf numFmtId="168" fontId="21" fillId="5" borderId="0" xfId="24" applyNumberFormat="1" applyFont="1" applyFill="1" applyBorder="1" applyAlignment="1">
      <alignment horizontal="right" vertical="center"/>
    </xf>
    <xf numFmtId="169" fontId="15" fillId="5" borderId="0" xfId="24" applyNumberFormat="1" applyFont="1" applyFill="1" applyBorder="1" applyAlignment="1">
      <alignment vertical="center"/>
    </xf>
    <xf numFmtId="43" fontId="20" fillId="5" borderId="0" xfId="24" applyNumberFormat="1" applyFont="1" applyFill="1" applyBorder="1" applyAlignment="1">
      <alignment vertical="center"/>
    </xf>
    <xf numFmtId="43" fontId="15" fillId="5" borderId="0" xfId="24" applyFont="1" applyFill="1" applyBorder="1" applyAlignment="1">
      <alignment horizontal="right" vertical="center"/>
    </xf>
    <xf numFmtId="43" fontId="20" fillId="5" borderId="23" xfId="24" applyNumberFormat="1" applyFont="1" applyFill="1" applyBorder="1" applyAlignment="1">
      <alignment vertical="center"/>
    </xf>
    <xf numFmtId="0" fontId="23" fillId="5" borderId="0" xfId="22" applyNumberFormat="1" applyFont="1" applyFill="1" applyBorder="1" applyAlignment="1">
      <alignment vertical="center"/>
    </xf>
    <xf numFmtId="164" fontId="20" fillId="5" borderId="0" xfId="22" applyNumberFormat="1" applyFont="1" applyFill="1" applyBorder="1" applyAlignment="1">
      <alignment vertical="center"/>
    </xf>
    <xf numFmtId="0" fontId="24" fillId="5" borderId="17" xfId="22" applyNumberFormat="1" applyFont="1" applyFill="1" applyBorder="1" applyAlignment="1">
      <alignment horizontal="center"/>
    </xf>
    <xf numFmtId="0" fontId="19" fillId="5" borderId="17" xfId="22" applyNumberFormat="1" applyFont="1" applyFill="1" applyBorder="1" applyAlignment="1">
      <alignment horizontal="center" vertical="center"/>
    </xf>
    <xf numFmtId="10" fontId="20" fillId="5" borderId="0" xfId="23" applyNumberFormat="1" applyFont="1" applyFill="1" applyBorder="1" applyAlignment="1">
      <alignment horizontal="right" vertical="center"/>
    </xf>
    <xf numFmtId="10" fontId="20" fillId="5" borderId="23" xfId="23" applyNumberFormat="1" applyFont="1" applyFill="1" applyBorder="1" applyAlignment="1">
      <alignment horizontal="right" vertical="center"/>
    </xf>
    <xf numFmtId="43" fontId="15" fillId="5" borderId="0" xfId="24" applyNumberFormat="1" applyFont="1" applyFill="1" applyBorder="1" applyAlignment="1">
      <alignment vertical="center"/>
    </xf>
    <xf numFmtId="164" fontId="25" fillId="5" borderId="0" xfId="22" applyNumberFormat="1" applyFont="1" applyFill="1" applyBorder="1" applyAlignment="1">
      <alignment horizontal="right" vertical="center"/>
    </xf>
    <xf numFmtId="43" fontId="15" fillId="5" borderId="23" xfId="24" applyNumberFormat="1" applyFont="1" applyFill="1" applyBorder="1" applyAlignment="1">
      <alignment vertical="center"/>
    </xf>
    <xf numFmtId="166" fontId="15" fillId="5" borderId="0" xfId="22" applyNumberFormat="1" applyFont="1" applyFill="1" applyBorder="1" applyAlignment="1">
      <alignment horizontal="right"/>
    </xf>
    <xf numFmtId="0" fontId="26" fillId="5" borderId="25" xfId="22" applyNumberFormat="1" applyFont="1" applyFill="1" applyBorder="1" applyAlignment="1">
      <alignment vertical="center"/>
    </xf>
    <xf numFmtId="0" fontId="15" fillId="5" borderId="17" xfId="22" applyNumberFormat="1" applyFont="1" applyFill="1" applyBorder="1" applyAlignment="1">
      <alignment vertical="center"/>
    </xf>
    <xf numFmtId="167" fontId="26" fillId="5" borderId="26" xfId="24" applyNumberFormat="1" applyFont="1" applyFill="1" applyBorder="1" applyAlignment="1">
      <alignment vertical="center"/>
    </xf>
    <xf numFmtId="167" fontId="27" fillId="5" borderId="24" xfId="24" applyNumberFormat="1" applyFont="1" applyFill="1" applyBorder="1" applyAlignment="1">
      <alignment vertical="center"/>
    </xf>
    <xf numFmtId="10" fontId="26" fillId="5" borderId="27" xfId="22" applyNumberFormat="1" applyFont="1" applyFill="1" applyBorder="1" applyAlignment="1"/>
    <xf numFmtId="10" fontId="15" fillId="5" borderId="0" xfId="22" applyNumberFormat="1" applyFont="1" applyFill="1" applyBorder="1" applyAlignment="1"/>
    <xf numFmtId="10" fontId="26" fillId="5" borderId="28" xfId="23" applyNumberFormat="1" applyFont="1" applyFill="1" applyBorder="1" applyAlignment="1"/>
    <xf numFmtId="10" fontId="15" fillId="5" borderId="23" xfId="22" applyNumberFormat="1" applyFont="1" applyFill="1" applyBorder="1" applyAlignment="1"/>
    <xf numFmtId="167" fontId="26" fillId="5" borderId="27" xfId="24" applyNumberFormat="1" applyFont="1" applyFill="1" applyBorder="1" applyAlignment="1"/>
    <xf numFmtId="167" fontId="15" fillId="5" borderId="0" xfId="24" applyNumberFormat="1" applyFont="1" applyFill="1" applyBorder="1" applyAlignment="1">
      <alignment horizontal="right" vertical="center"/>
    </xf>
    <xf numFmtId="167" fontId="15" fillId="5" borderId="0" xfId="24" applyNumberFormat="1" applyFont="1" applyFill="1" applyBorder="1" applyAlignment="1"/>
    <xf numFmtId="167" fontId="26" fillId="5" borderId="28" xfId="24" applyNumberFormat="1" applyFont="1" applyFill="1" applyBorder="1" applyAlignment="1"/>
    <xf numFmtId="167" fontId="15" fillId="5" borderId="29" xfId="24" applyNumberFormat="1" applyFont="1" applyFill="1" applyBorder="1" applyAlignment="1">
      <alignment horizontal="right" vertical="center"/>
    </xf>
    <xf numFmtId="167" fontId="15" fillId="5" borderId="23" xfId="24" applyNumberFormat="1" applyFont="1" applyFill="1" applyBorder="1" applyAlignment="1">
      <alignment horizontal="right" vertical="center"/>
    </xf>
    <xf numFmtId="167" fontId="15" fillId="5" borderId="23" xfId="24" applyNumberFormat="1" applyFont="1" applyFill="1" applyBorder="1" applyAlignment="1"/>
    <xf numFmtId="169" fontId="15" fillId="5" borderId="0" xfId="24" applyNumberFormat="1" applyFont="1" applyFill="1" applyBorder="1" applyAlignment="1"/>
    <xf numFmtId="168" fontId="26" fillId="5" borderId="27" xfId="24" applyNumberFormat="1" applyFont="1" applyFill="1" applyBorder="1" applyAlignment="1"/>
    <xf numFmtId="168" fontId="15" fillId="5" borderId="0" xfId="24" applyNumberFormat="1" applyFont="1" applyFill="1" applyBorder="1" applyAlignment="1">
      <alignment horizontal="right" vertical="center"/>
    </xf>
    <xf numFmtId="168" fontId="15" fillId="5" borderId="0" xfId="24" applyNumberFormat="1" applyFont="1" applyFill="1" applyBorder="1" applyAlignment="1"/>
    <xf numFmtId="168" fontId="26" fillId="5" borderId="28" xfId="24" applyNumberFormat="1" applyFont="1" applyFill="1" applyBorder="1" applyAlignment="1"/>
    <xf numFmtId="168" fontId="15" fillId="5" borderId="29" xfId="24" applyNumberFormat="1" applyFont="1" applyFill="1" applyBorder="1" applyAlignment="1">
      <alignment horizontal="right" vertical="center"/>
    </xf>
    <xf numFmtId="168" fontId="15" fillId="5" borderId="23" xfId="24" applyNumberFormat="1" applyFont="1" applyFill="1" applyBorder="1" applyAlignment="1"/>
    <xf numFmtId="10" fontId="15" fillId="5" borderId="29" xfId="23" applyNumberFormat="1" applyFont="1" applyFill="1" applyBorder="1" applyAlignment="1">
      <alignment horizontal="right" vertical="center"/>
    </xf>
    <xf numFmtId="10" fontId="26" fillId="5" borderId="27" xfId="23" applyNumberFormat="1" applyFont="1" applyFill="1" applyBorder="1" applyAlignment="1"/>
    <xf numFmtId="10" fontId="15" fillId="5" borderId="23" xfId="23" applyNumberFormat="1" applyFont="1" applyFill="1" applyBorder="1" applyAlignment="1"/>
    <xf numFmtId="0" fontId="19" fillId="0" borderId="0" xfId="22" applyFont="1"/>
    <xf numFmtId="0" fontId="28" fillId="0" borderId="0" xfId="22" applyNumberFormat="1" applyFont="1" applyFill="1" applyBorder="1" applyAlignment="1"/>
    <xf numFmtId="0" fontId="15" fillId="0" borderId="0" xfId="22" applyFont="1" applyAlignment="1">
      <alignment horizontal="right"/>
    </xf>
    <xf numFmtId="43" fontId="15" fillId="0" borderId="0" xfId="22" applyNumberFormat="1" applyFont="1"/>
    <xf numFmtId="0" fontId="23" fillId="0" borderId="0" xfId="22" applyFont="1"/>
    <xf numFmtId="167" fontId="15" fillId="0" borderId="0" xfId="22" applyNumberFormat="1" applyFont="1"/>
    <xf numFmtId="43" fontId="15" fillId="0" borderId="0" xfId="24" applyFont="1"/>
    <xf numFmtId="0" fontId="25" fillId="0" borderId="0" xfId="22" applyFont="1"/>
    <xf numFmtId="0" fontId="29" fillId="4" borderId="12" xfId="22" applyNumberFormat="1" applyFont="1" applyFill="1" applyBorder="1" applyAlignment="1">
      <alignment horizontal="left" vertical="center"/>
    </xf>
    <xf numFmtId="0" fontId="19" fillId="5" borderId="0" xfId="22" applyNumberFormat="1" applyFont="1" applyFill="1" applyBorder="1" applyAlignment="1">
      <alignment horizontal="right"/>
    </xf>
    <xf numFmtId="0" fontId="30" fillId="5" borderId="15" xfId="22" applyNumberFormat="1" applyFont="1" applyFill="1" applyBorder="1" applyAlignment="1"/>
    <xf numFmtId="0" fontId="31" fillId="7" borderId="30" xfId="22" applyNumberFormat="1" applyFont="1" applyFill="1" applyBorder="1" applyAlignment="1">
      <alignment vertical="center"/>
    </xf>
    <xf numFmtId="0" fontId="31" fillId="7" borderId="0" xfId="22" applyNumberFormat="1" applyFont="1" applyFill="1" applyBorder="1" applyAlignment="1">
      <alignment vertical="center"/>
    </xf>
    <xf numFmtId="0" fontId="31" fillId="7" borderId="31" xfId="22" applyNumberFormat="1" applyFont="1" applyFill="1" applyBorder="1" applyAlignment="1">
      <alignment vertical="center"/>
    </xf>
    <xf numFmtId="0" fontId="20" fillId="7" borderId="0" xfId="22" applyNumberFormat="1" applyFont="1" applyFill="1" applyBorder="1" applyAlignment="1">
      <alignment vertical="center"/>
    </xf>
    <xf numFmtId="170" fontId="20" fillId="7" borderId="0" xfId="22" applyNumberFormat="1" applyFont="1" applyFill="1" applyBorder="1" applyAlignment="1">
      <alignment vertical="center"/>
    </xf>
    <xf numFmtId="0" fontId="24" fillId="7" borderId="32" xfId="22" applyNumberFormat="1" applyFont="1" applyFill="1" applyBorder="1" applyAlignment="1">
      <alignment vertical="center"/>
    </xf>
    <xf numFmtId="0" fontId="24" fillId="7" borderId="33" xfId="22" applyNumberFormat="1" applyFont="1" applyFill="1" applyBorder="1" applyAlignment="1">
      <alignment vertical="center"/>
    </xf>
    <xf numFmtId="170" fontId="24" fillId="7" borderId="0" xfId="22" applyNumberFormat="1" applyFont="1" applyFill="1" applyBorder="1" applyAlignment="1">
      <alignment vertical="center"/>
    </xf>
    <xf numFmtId="0" fontId="32" fillId="8" borderId="23" xfId="22" applyFont="1" applyFill="1" applyBorder="1" applyAlignment="1">
      <alignment vertical="center"/>
    </xf>
    <xf numFmtId="0" fontId="32" fillId="8" borderId="23" xfId="22" applyFont="1" applyFill="1" applyBorder="1" applyAlignment="1">
      <alignment horizontal="center" vertical="center"/>
    </xf>
    <xf numFmtId="0" fontId="15" fillId="8" borderId="0" xfId="22" applyFont="1" applyFill="1" applyBorder="1"/>
    <xf numFmtId="0" fontId="12" fillId="8" borderId="0" xfId="22" applyFill="1" applyBorder="1"/>
    <xf numFmtId="171" fontId="12" fillId="8" borderId="0" xfId="22" applyNumberFormat="1" applyFill="1" applyBorder="1"/>
    <xf numFmtId="0" fontId="34" fillId="0" borderId="0" xfId="22" applyNumberFormat="1" applyFont="1" applyFill="1" applyBorder="1" applyAlignment="1"/>
    <xf numFmtId="0" fontId="35" fillId="0" borderId="0" xfId="22" applyNumberFormat="1" applyFont="1" applyFill="1" applyBorder="1" applyAlignment="1"/>
    <xf numFmtId="0" fontId="35" fillId="0" borderId="0" xfId="22" applyFont="1"/>
    <xf numFmtId="0" fontId="36" fillId="0" borderId="0" xfId="22" applyNumberFormat="1" applyFont="1" applyFill="1" applyBorder="1" applyAlignment="1">
      <alignment vertical="center"/>
    </xf>
    <xf numFmtId="0" fontId="35" fillId="0" borderId="0" xfId="22" applyNumberFormat="1" applyFont="1" applyFill="1" applyBorder="1" applyAlignment="1">
      <alignment vertical="center"/>
    </xf>
    <xf numFmtId="0" fontId="37" fillId="0" borderId="0" xfId="22" applyNumberFormat="1" applyFont="1" applyFill="1" applyBorder="1" applyAlignment="1">
      <alignment vertical="center"/>
    </xf>
    <xf numFmtId="0" fontId="38" fillId="0" borderId="0" xfId="22" applyFont="1"/>
    <xf numFmtId="0" fontId="35" fillId="5" borderId="15" xfId="22" applyNumberFormat="1" applyFont="1" applyFill="1" applyBorder="1" applyAlignment="1"/>
    <xf numFmtId="0" fontId="35" fillId="5" borderId="0" xfId="22" applyNumberFormat="1" applyFont="1" applyFill="1" applyBorder="1" applyAlignment="1"/>
    <xf numFmtId="0" fontId="40" fillId="5" borderId="17" xfId="22" applyNumberFormat="1" applyFont="1" applyFill="1" applyBorder="1" applyAlignment="1">
      <alignment vertical="center"/>
    </xf>
    <xf numFmtId="0" fontId="35" fillId="0" borderId="0" xfId="22" applyFont="1" applyBorder="1"/>
    <xf numFmtId="0" fontId="39" fillId="6" borderId="12" xfId="22" applyNumberFormat="1" applyFont="1" applyFill="1" applyBorder="1" applyAlignment="1">
      <alignment horizontal="left" vertical="center"/>
    </xf>
    <xf numFmtId="0" fontId="35" fillId="6" borderId="13" xfId="22" applyNumberFormat="1" applyFont="1" applyFill="1" applyBorder="1" applyAlignment="1">
      <alignment vertical="center"/>
    </xf>
    <xf numFmtId="0" fontId="35" fillId="6" borderId="0" xfId="22" applyNumberFormat="1" applyFont="1" applyFill="1" applyBorder="1" applyAlignment="1">
      <alignment vertical="center"/>
    </xf>
    <xf numFmtId="0" fontId="12" fillId="5" borderId="0" xfId="22" applyNumberFormat="1" applyFill="1" applyBorder="1" applyAlignment="1"/>
    <xf numFmtId="0" fontId="40" fillId="5" borderId="0" xfId="22" applyNumberFormat="1" applyFont="1" applyFill="1" applyBorder="1" applyAlignment="1"/>
    <xf numFmtId="0" fontId="40" fillId="5" borderId="0" xfId="22" applyNumberFormat="1" applyFont="1" applyFill="1" applyBorder="1" applyAlignment="1">
      <alignment vertical="center"/>
    </xf>
    <xf numFmtId="10" fontId="35" fillId="5" borderId="0" xfId="22" applyNumberFormat="1" applyFont="1" applyFill="1" applyBorder="1" applyAlignment="1"/>
    <xf numFmtId="0" fontId="12" fillId="5" borderId="0" xfId="22" applyNumberFormat="1" applyFill="1" applyBorder="1" applyAlignment="1">
      <alignment vertical="center"/>
    </xf>
    <xf numFmtId="0" fontId="35" fillId="5" borderId="0" xfId="22" applyNumberFormat="1" applyFont="1" applyFill="1" applyBorder="1" applyAlignment="1">
      <alignment vertical="center"/>
    </xf>
    <xf numFmtId="0" fontId="35" fillId="5" borderId="0" xfId="22" applyNumberFormat="1" applyFont="1" applyFill="1" applyBorder="1" applyAlignment="1">
      <alignment horizontal="center"/>
    </xf>
    <xf numFmtId="0" fontId="35" fillId="5" borderId="0" xfId="22" applyNumberFormat="1" applyFont="1" applyFill="1" applyBorder="1" applyAlignment="1">
      <alignment horizontal="center" vertical="center"/>
    </xf>
    <xf numFmtId="10" fontId="35" fillId="5" borderId="0" xfId="22" applyNumberFormat="1" applyFont="1" applyFill="1" applyBorder="1" applyAlignment="1">
      <alignment vertical="center"/>
    </xf>
    <xf numFmtId="10" fontId="35" fillId="5" borderId="0" xfId="22" applyNumberFormat="1" applyFont="1" applyFill="1" applyBorder="1" applyAlignment="1">
      <alignment horizontal="right" vertical="center"/>
    </xf>
    <xf numFmtId="10" fontId="35" fillId="5" borderId="0" xfId="22" quotePrefix="1" applyNumberFormat="1" applyFont="1" applyFill="1" applyBorder="1" applyAlignment="1">
      <alignment vertical="center"/>
    </xf>
    <xf numFmtId="0" fontId="35" fillId="5" borderId="17" xfId="22" applyNumberFormat="1" applyFont="1" applyFill="1" applyBorder="1" applyAlignment="1">
      <alignment vertical="center"/>
    </xf>
    <xf numFmtId="166" fontId="35" fillId="5" borderId="0" xfId="22" applyNumberFormat="1" applyFont="1" applyFill="1" applyBorder="1" applyAlignment="1"/>
    <xf numFmtId="10" fontId="35" fillId="5" borderId="0" xfId="23" applyNumberFormat="1" applyFont="1" applyFill="1" applyBorder="1" applyAlignment="1"/>
    <xf numFmtId="0" fontId="35" fillId="5" borderId="34" xfId="22" applyNumberFormat="1" applyFont="1" applyFill="1" applyBorder="1" applyAlignment="1">
      <alignment vertical="center"/>
    </xf>
    <xf numFmtId="9" fontId="35" fillId="5" borderId="0" xfId="22" applyNumberFormat="1" applyFont="1" applyFill="1" applyBorder="1" applyAlignment="1">
      <alignment vertical="center"/>
    </xf>
    <xf numFmtId="0" fontId="35" fillId="0" borderId="15" xfId="22" applyNumberFormat="1" applyFont="1" applyFill="1" applyBorder="1" applyAlignment="1"/>
    <xf numFmtId="0" fontId="35" fillId="0" borderId="0" xfId="22" applyFont="1" applyFill="1"/>
    <xf numFmtId="166" fontId="19" fillId="5" borderId="0" xfId="22" applyNumberFormat="1" applyFont="1" applyFill="1" applyBorder="1" applyAlignment="1"/>
    <xf numFmtId="0" fontId="12" fillId="5" borderId="34" xfId="22" applyNumberFormat="1" applyFill="1" applyBorder="1" applyAlignment="1"/>
    <xf numFmtId="0" fontId="15" fillId="5" borderId="34" xfId="22" applyNumberFormat="1" applyFont="1" applyFill="1" applyBorder="1" applyAlignment="1"/>
    <xf numFmtId="166" fontId="40" fillId="5" borderId="0" xfId="22" applyNumberFormat="1" applyFont="1" applyFill="1" applyBorder="1" applyAlignment="1"/>
    <xf numFmtId="166" fontId="35" fillId="5" borderId="0" xfId="22" applyNumberFormat="1" applyFont="1" applyFill="1" applyBorder="1" applyAlignment="1">
      <alignment horizontal="right"/>
    </xf>
    <xf numFmtId="166" fontId="35" fillId="0" borderId="0" xfId="22" applyNumberFormat="1" applyFont="1" applyFill="1" applyBorder="1" applyAlignment="1"/>
    <xf numFmtId="0" fontId="40" fillId="6" borderId="12" xfId="22" applyNumberFormat="1" applyFont="1" applyFill="1" applyBorder="1" applyAlignment="1">
      <alignment horizontal="left" vertical="center"/>
    </xf>
    <xf numFmtId="164" fontId="35" fillId="5" borderId="0" xfId="23" applyNumberFormat="1" applyFont="1" applyFill="1" applyBorder="1" applyAlignment="1">
      <alignment horizontal="right" vertical="center"/>
    </xf>
    <xf numFmtId="0" fontId="15" fillId="5" borderId="0" xfId="22" applyNumberFormat="1" applyFont="1" applyFill="1" applyBorder="1" applyAlignment="1">
      <alignment horizontal="left"/>
    </xf>
    <xf numFmtId="164" fontId="35" fillId="5" borderId="0" xfId="23" applyNumberFormat="1" applyFont="1" applyFill="1" applyBorder="1" applyAlignment="1">
      <alignment vertical="center"/>
    </xf>
    <xf numFmtId="164" fontId="35" fillId="5" borderId="34" xfId="23" applyNumberFormat="1" applyFont="1" applyFill="1" applyBorder="1" applyAlignment="1">
      <alignment vertical="center"/>
    </xf>
    <xf numFmtId="169" fontId="35" fillId="5" borderId="0" xfId="24" applyNumberFormat="1" applyFont="1" applyFill="1" applyBorder="1" applyAlignment="1">
      <alignment vertical="center"/>
    </xf>
    <xf numFmtId="169" fontId="35" fillId="0" borderId="0" xfId="24" applyNumberFormat="1" applyFont="1" applyFill="1" applyBorder="1" applyAlignment="1">
      <alignment vertical="center"/>
    </xf>
    <xf numFmtId="0" fontId="40" fillId="0" borderId="0" xfId="22" applyFont="1"/>
    <xf numFmtId="0" fontId="41" fillId="0" borderId="0" xfId="22" applyNumberFormat="1" applyFont="1" applyFill="1" applyBorder="1" applyAlignment="1"/>
    <xf numFmtId="169" fontId="35" fillId="0" borderId="0" xfId="22" applyNumberFormat="1" applyFont="1"/>
    <xf numFmtId="174" fontId="35" fillId="0" borderId="0" xfId="23" applyNumberFormat="1" applyFont="1"/>
    <xf numFmtId="166" fontId="40" fillId="7" borderId="0" xfId="22" applyNumberFormat="1" applyFont="1" applyFill="1" applyBorder="1" applyAlignment="1"/>
    <xf numFmtId="166" fontId="40" fillId="7" borderId="0" xfId="22" applyNumberFormat="1" applyFont="1" applyFill="1" applyBorder="1" applyAlignment="1">
      <alignment horizontal="center"/>
    </xf>
    <xf numFmtId="166" fontId="35" fillId="7" borderId="0" xfId="22" applyNumberFormat="1" applyFont="1" applyFill="1" applyBorder="1" applyAlignment="1"/>
    <xf numFmtId="169" fontId="35" fillId="7" borderId="0" xfId="24" applyNumberFormat="1" applyFont="1" applyFill="1" applyBorder="1" applyAlignment="1"/>
    <xf numFmtId="43" fontId="35" fillId="7" borderId="0" xfId="24" applyFont="1" applyFill="1" applyBorder="1" applyAlignment="1"/>
    <xf numFmtId="0" fontId="39" fillId="9" borderId="12" xfId="22" applyNumberFormat="1" applyFont="1" applyFill="1" applyBorder="1" applyAlignment="1">
      <alignment horizontal="left" vertical="center"/>
    </xf>
    <xf numFmtId="0" fontId="35" fillId="9" borderId="13" xfId="22" applyNumberFormat="1" applyFont="1" applyFill="1" applyBorder="1" applyAlignment="1"/>
    <xf numFmtId="0" fontId="35" fillId="9" borderId="0" xfId="22" applyNumberFormat="1" applyFont="1" applyFill="1" applyBorder="1" applyAlignment="1"/>
    <xf numFmtId="0" fontId="35" fillId="10" borderId="15" xfId="22" applyNumberFormat="1" applyFont="1" applyFill="1" applyBorder="1" applyAlignment="1"/>
    <xf numFmtId="0" fontId="35" fillId="10" borderId="0" xfId="22" applyNumberFormat="1" applyFont="1" applyFill="1" applyBorder="1" applyAlignment="1"/>
    <xf numFmtId="0" fontId="35" fillId="10" borderId="0" xfId="22" applyNumberFormat="1" applyFont="1" applyFill="1" applyBorder="1" applyAlignment="1">
      <alignment horizontal="right"/>
    </xf>
    <xf numFmtId="0" fontId="40" fillId="10" borderId="17" xfId="22" applyNumberFormat="1" applyFont="1" applyFill="1" applyBorder="1" applyAlignment="1">
      <alignment vertical="center"/>
    </xf>
    <xf numFmtId="0" fontId="35" fillId="10" borderId="35" xfId="22" applyNumberFormat="1" applyFont="1" applyFill="1" applyBorder="1" applyAlignment="1">
      <alignment vertical="center"/>
    </xf>
    <xf numFmtId="0" fontId="35" fillId="10" borderId="20" xfId="22" applyNumberFormat="1" applyFont="1" applyFill="1" applyBorder="1" applyAlignment="1"/>
    <xf numFmtId="0" fontId="35" fillId="10" borderId="21" xfId="22" applyNumberFormat="1" applyFont="1" applyFill="1" applyBorder="1" applyAlignment="1"/>
    <xf numFmtId="0" fontId="39" fillId="11" borderId="12" xfId="22" applyNumberFormat="1" applyFont="1" applyFill="1" applyBorder="1" applyAlignment="1">
      <alignment horizontal="left" vertical="center"/>
    </xf>
    <xf numFmtId="0" fontId="38" fillId="11" borderId="13" xfId="22" applyNumberFormat="1" applyFont="1" applyFill="1" applyBorder="1" applyAlignment="1">
      <alignment vertical="center"/>
    </xf>
    <xf numFmtId="0" fontId="38" fillId="11" borderId="0" xfId="22" applyNumberFormat="1" applyFont="1" applyFill="1" applyBorder="1" applyAlignment="1">
      <alignment vertical="center"/>
    </xf>
    <xf numFmtId="0" fontId="35" fillId="5" borderId="36" xfId="22" applyNumberFormat="1" applyFont="1" applyFill="1" applyBorder="1" applyAlignment="1">
      <alignment vertical="center"/>
    </xf>
    <xf numFmtId="164" fontId="35" fillId="5" borderId="37" xfId="23" applyNumberFormat="1" applyFont="1" applyFill="1" applyBorder="1" applyAlignment="1">
      <alignment vertical="center"/>
    </xf>
    <xf numFmtId="0" fontId="35" fillId="5" borderId="23" xfId="22" applyNumberFormat="1" applyFont="1" applyFill="1" applyBorder="1" applyAlignment="1">
      <alignment vertical="center"/>
    </xf>
    <xf numFmtId="164" fontId="35" fillId="5" borderId="38" xfId="23" applyNumberFormat="1" applyFont="1" applyFill="1" applyBorder="1" applyAlignment="1">
      <alignment vertical="center"/>
    </xf>
    <xf numFmtId="164" fontId="35" fillId="5" borderId="23" xfId="23" applyNumberFormat="1" applyFont="1" applyFill="1" applyBorder="1" applyAlignment="1">
      <alignment vertical="center"/>
    </xf>
    <xf numFmtId="10" fontId="35" fillId="5" borderId="37" xfId="23" applyNumberFormat="1" applyFont="1" applyFill="1" applyBorder="1" applyAlignment="1">
      <alignment vertical="center"/>
    </xf>
    <xf numFmtId="164" fontId="35" fillId="5" borderId="39" xfId="23" applyNumberFormat="1" applyFont="1" applyFill="1" applyBorder="1" applyAlignment="1">
      <alignment vertical="center"/>
    </xf>
    <xf numFmtId="0" fontId="38" fillId="6" borderId="13" xfId="22" applyNumberFormat="1" applyFont="1" applyFill="1" applyBorder="1" applyAlignment="1">
      <alignment vertical="center"/>
    </xf>
    <xf numFmtId="0" fontId="38" fillId="6" borderId="0" xfId="22" applyNumberFormat="1" applyFont="1" applyFill="1" applyBorder="1" applyAlignment="1">
      <alignment vertical="center"/>
    </xf>
    <xf numFmtId="0" fontId="19" fillId="5" borderId="25" xfId="22" applyNumberFormat="1" applyFont="1" applyFill="1" applyBorder="1" applyAlignment="1">
      <alignment vertical="center"/>
    </xf>
    <xf numFmtId="167" fontId="35" fillId="5" borderId="37" xfId="24" applyNumberFormat="1" applyFont="1" applyFill="1" applyBorder="1" applyAlignment="1">
      <alignment vertical="center"/>
    </xf>
    <xf numFmtId="0" fontId="15" fillId="5" borderId="34" xfId="22" applyNumberFormat="1" applyFont="1" applyFill="1" applyBorder="1" applyAlignment="1">
      <alignment horizontal="left"/>
    </xf>
    <xf numFmtId="167" fontId="35" fillId="5" borderId="39" xfId="24" applyNumberFormat="1" applyFont="1" applyFill="1" applyBorder="1" applyAlignment="1">
      <alignment vertical="center"/>
    </xf>
    <xf numFmtId="167" fontId="15" fillId="5" borderId="34" xfId="24" applyNumberFormat="1" applyFont="1" applyFill="1" applyBorder="1" applyAlignment="1">
      <alignment horizontal="left"/>
    </xf>
    <xf numFmtId="2" fontId="35" fillId="5" borderId="0" xfId="22" applyNumberFormat="1" applyFont="1" applyFill="1" applyBorder="1" applyAlignment="1"/>
    <xf numFmtId="10" fontId="12" fillId="5" borderId="0" xfId="22" quotePrefix="1" applyNumberFormat="1" applyFill="1" applyBorder="1" applyAlignment="1">
      <alignment vertical="center"/>
    </xf>
    <xf numFmtId="0" fontId="15" fillId="5" borderId="36" xfId="22" applyNumberFormat="1" applyFont="1" applyFill="1" applyBorder="1" applyAlignment="1">
      <alignment vertical="center"/>
    </xf>
    <xf numFmtId="0" fontId="15" fillId="5" borderId="40" xfId="22" applyNumberFormat="1" applyFont="1" applyFill="1" applyBorder="1" applyAlignment="1">
      <alignment vertical="center"/>
    </xf>
    <xf numFmtId="11" fontId="35" fillId="5" borderId="37" xfId="24" applyNumberFormat="1" applyFont="1" applyFill="1" applyBorder="1" applyAlignment="1">
      <alignment horizontal="right"/>
    </xf>
    <xf numFmtId="11" fontId="35" fillId="5" borderId="0" xfId="24" applyNumberFormat="1" applyFont="1" applyFill="1" applyBorder="1" applyAlignment="1">
      <alignment horizontal="right"/>
    </xf>
    <xf numFmtId="11" fontId="35" fillId="5" borderId="38" xfId="24" applyNumberFormat="1" applyFont="1" applyFill="1" applyBorder="1" applyAlignment="1">
      <alignment horizontal="right"/>
    </xf>
    <xf numFmtId="11" fontId="35" fillId="5" borderId="4" xfId="24" applyNumberFormat="1" applyFont="1" applyFill="1" applyBorder="1" applyAlignment="1">
      <alignment horizontal="right"/>
    </xf>
    <xf numFmtId="11" fontId="35" fillId="5" borderId="37" xfId="24" applyNumberFormat="1" applyFont="1" applyFill="1" applyBorder="1" applyAlignment="1">
      <alignment horizontal="right" vertical="center"/>
    </xf>
    <xf numFmtId="11" fontId="35" fillId="5" borderId="0" xfId="24" applyNumberFormat="1" applyFont="1" applyFill="1" applyBorder="1" applyAlignment="1">
      <alignment horizontal="right" vertical="center"/>
    </xf>
    <xf numFmtId="11" fontId="35" fillId="5" borderId="39" xfId="24" applyNumberFormat="1" applyFont="1" applyFill="1" applyBorder="1" applyAlignment="1">
      <alignment horizontal="right" vertical="center"/>
    </xf>
    <xf numFmtId="11" fontId="35" fillId="5" borderId="34" xfId="24" applyNumberFormat="1" applyFont="1" applyFill="1" applyBorder="1" applyAlignment="1">
      <alignment horizontal="right" vertical="center"/>
    </xf>
    <xf numFmtId="164" fontId="35" fillId="5" borderId="37" xfId="23" applyNumberFormat="1" applyFont="1" applyFill="1" applyBorder="1" applyAlignment="1">
      <alignment horizontal="right"/>
    </xf>
    <xf numFmtId="164" fontId="35" fillId="5" borderId="0" xfId="23" applyNumberFormat="1" applyFont="1" applyFill="1" applyBorder="1" applyAlignment="1">
      <alignment horizontal="right"/>
    </xf>
    <xf numFmtId="164" fontId="35" fillId="5" borderId="38" xfId="23" applyNumberFormat="1" applyFont="1" applyFill="1" applyBorder="1" applyAlignment="1">
      <alignment horizontal="right"/>
    </xf>
    <xf numFmtId="164" fontId="35" fillId="5" borderId="23" xfId="23" applyNumberFormat="1" applyFont="1" applyFill="1" applyBorder="1" applyAlignment="1">
      <alignment horizontal="right"/>
    </xf>
    <xf numFmtId="164" fontId="35" fillId="5" borderId="37" xfId="23" applyNumberFormat="1" applyFont="1" applyFill="1" applyBorder="1" applyAlignment="1">
      <alignment horizontal="right" vertical="center"/>
    </xf>
    <xf numFmtId="164" fontId="35" fillId="5" borderId="39" xfId="23" applyNumberFormat="1" applyFont="1" applyFill="1" applyBorder="1" applyAlignment="1">
      <alignment horizontal="right" vertical="center"/>
    </xf>
    <xf numFmtId="164" fontId="35" fillId="5" borderId="34" xfId="23" applyNumberFormat="1" applyFont="1" applyFill="1" applyBorder="1" applyAlignment="1">
      <alignment horizontal="right" vertical="center"/>
    </xf>
    <xf numFmtId="167" fontId="35" fillId="5" borderId="37" xfId="24" applyNumberFormat="1" applyFont="1" applyFill="1" applyBorder="1" applyAlignment="1">
      <alignment horizontal="right"/>
    </xf>
    <xf numFmtId="167" fontId="35" fillId="5" borderId="0" xfId="24" applyNumberFormat="1" applyFont="1" applyFill="1" applyBorder="1" applyAlignment="1">
      <alignment horizontal="right"/>
    </xf>
    <xf numFmtId="167" fontId="35" fillId="5" borderId="38" xfId="24" applyNumberFormat="1" applyFont="1" applyFill="1" applyBorder="1" applyAlignment="1">
      <alignment horizontal="right"/>
    </xf>
    <xf numFmtId="167" fontId="35" fillId="5" borderId="23" xfId="24" applyNumberFormat="1" applyFont="1" applyFill="1" applyBorder="1" applyAlignment="1">
      <alignment horizontal="right"/>
    </xf>
    <xf numFmtId="167" fontId="35" fillId="5" borderId="37" xfId="24" applyNumberFormat="1" applyFont="1" applyFill="1" applyBorder="1" applyAlignment="1">
      <alignment horizontal="right" vertical="center"/>
    </xf>
    <xf numFmtId="167" fontId="35" fillId="5" borderId="0" xfId="24" applyNumberFormat="1" applyFont="1" applyFill="1" applyBorder="1" applyAlignment="1">
      <alignment horizontal="right" vertical="center"/>
    </xf>
    <xf numFmtId="167" fontId="35" fillId="5" borderId="39" xfId="24" applyNumberFormat="1" applyFont="1" applyFill="1" applyBorder="1" applyAlignment="1">
      <alignment horizontal="right" vertical="center"/>
    </xf>
    <xf numFmtId="167" fontId="35" fillId="5" borderId="34" xfId="24" applyNumberFormat="1" applyFont="1" applyFill="1" applyBorder="1" applyAlignment="1">
      <alignment horizontal="right" vertical="center"/>
    </xf>
    <xf numFmtId="0" fontId="40" fillId="5" borderId="25" xfId="22" applyNumberFormat="1" applyFont="1" applyFill="1" applyBorder="1" applyAlignment="1">
      <alignment vertical="center"/>
    </xf>
    <xf numFmtId="167" fontId="35" fillId="5" borderId="27" xfId="24" applyNumberFormat="1" applyFont="1" applyFill="1" applyBorder="1" applyAlignment="1">
      <alignment horizontal="right"/>
    </xf>
    <xf numFmtId="167" fontId="35" fillId="5" borderId="28" xfId="24" applyNumberFormat="1" applyFont="1" applyFill="1" applyBorder="1" applyAlignment="1">
      <alignment horizontal="right"/>
    </xf>
    <xf numFmtId="167" fontId="35" fillId="5" borderId="27" xfId="24" applyNumberFormat="1" applyFont="1" applyFill="1" applyBorder="1" applyAlignment="1">
      <alignment horizontal="right" vertical="center"/>
    </xf>
    <xf numFmtId="167" fontId="35" fillId="5" borderId="41" xfId="24" applyNumberFormat="1" applyFont="1" applyFill="1" applyBorder="1" applyAlignment="1">
      <alignment horizontal="right" vertical="center"/>
    </xf>
    <xf numFmtId="169" fontId="35" fillId="0" borderId="0" xfId="24" applyNumberFormat="1" applyFont="1"/>
    <xf numFmtId="169" fontId="40" fillId="0" borderId="0" xfId="22" applyNumberFormat="1" applyFont="1"/>
    <xf numFmtId="0" fontId="0" fillId="0" borderId="0" xfId="0" applyNumberFormat="1"/>
    <xf numFmtId="3" fontId="0" fillId="0" borderId="0" xfId="0" applyNumberFormat="1"/>
    <xf numFmtId="0" fontId="0" fillId="2" borderId="0" xfId="0" applyFill="1"/>
    <xf numFmtId="10" fontId="0" fillId="0" borderId="0" xfId="21" applyNumberFormat="1" applyFont="1"/>
    <xf numFmtId="0" fontId="1" fillId="2" borderId="0" xfId="0" applyFont="1" applyFill="1" applyAlignment="1">
      <alignment horizontal="left"/>
    </xf>
    <xf numFmtId="0" fontId="1" fillId="0" borderId="0" xfId="0" applyNumberFormat="1" applyFont="1"/>
    <xf numFmtId="11" fontId="0" fillId="0" borderId="0" xfId="0" applyNumberFormat="1"/>
    <xf numFmtId="0" fontId="0" fillId="0" borderId="0" xfId="0" applyFont="1"/>
    <xf numFmtId="0" fontId="1" fillId="2" borderId="0" xfId="0" applyFont="1" applyFill="1" applyBorder="1"/>
    <xf numFmtId="0" fontId="0" fillId="0" borderId="0" xfId="0" applyFont="1" applyBorder="1"/>
    <xf numFmtId="0" fontId="0" fillId="0" borderId="0" xfId="0" applyBorder="1"/>
    <xf numFmtId="43" fontId="42" fillId="0" borderId="0" xfId="35" applyNumberFormat="1" applyFont="1" applyFill="1" applyBorder="1"/>
    <xf numFmtId="0" fontId="0" fillId="0" borderId="0" xfId="0" applyFont="1" applyFill="1" applyBorder="1"/>
    <xf numFmtId="0" fontId="0" fillId="0" borderId="0" xfId="0" applyFill="1" applyBorder="1"/>
    <xf numFmtId="0" fontId="0" fillId="0" borderId="0" xfId="0" applyNumberFormat="1" applyFont="1"/>
    <xf numFmtId="9" fontId="0" fillId="0" borderId="0" xfId="21" applyFont="1"/>
    <xf numFmtId="0" fontId="43" fillId="0" borderId="0" xfId="36" applyFont="1"/>
    <xf numFmtId="14" fontId="43" fillId="0" borderId="0" xfId="36" applyNumberFormat="1" applyFont="1"/>
    <xf numFmtId="1" fontId="43" fillId="0" borderId="0" xfId="36" applyNumberFormat="1" applyFont="1"/>
    <xf numFmtId="173" fontId="43" fillId="0" borderId="0" xfId="36" applyNumberFormat="1" applyFont="1"/>
    <xf numFmtId="9" fontId="43" fillId="0" borderId="0" xfId="36" applyNumberFormat="1" applyFont="1"/>
    <xf numFmtId="9" fontId="43" fillId="0" borderId="0" xfId="37" applyNumberFormat="1" applyFont="1"/>
    <xf numFmtId="169" fontId="43" fillId="0" borderId="0" xfId="38" applyNumberFormat="1" applyFont="1"/>
    <xf numFmtId="2" fontId="43" fillId="0" borderId="0" xfId="36" applyNumberFormat="1" applyFont="1"/>
    <xf numFmtId="9" fontId="43" fillId="0" borderId="0" xfId="37" applyFont="1"/>
    <xf numFmtId="0" fontId="45" fillId="0" borderId="0" xfId="36" applyFont="1"/>
    <xf numFmtId="0" fontId="46" fillId="0" borderId="0" xfId="36" applyFont="1"/>
    <xf numFmtId="14" fontId="46" fillId="0" borderId="0" xfId="36" applyNumberFormat="1" applyFont="1"/>
    <xf numFmtId="0" fontId="46" fillId="0" borderId="0" xfId="36" applyNumberFormat="1" applyFont="1"/>
    <xf numFmtId="169" fontId="42" fillId="0" borderId="0" xfId="38" applyNumberFormat="1" applyFont="1"/>
    <xf numFmtId="2" fontId="42" fillId="12" borderId="0" xfId="38" applyNumberFormat="1" applyFont="1" applyFill="1"/>
    <xf numFmtId="1" fontId="42" fillId="0" borderId="0" xfId="38" applyNumberFormat="1" applyFont="1"/>
    <xf numFmtId="43" fontId="42" fillId="0" borderId="0" xfId="38" applyFont="1"/>
    <xf numFmtId="164" fontId="42" fillId="0" borderId="0" xfId="38" applyNumberFormat="1" applyFont="1"/>
    <xf numFmtId="2" fontId="42" fillId="0" borderId="0" xfId="38" applyNumberFormat="1" applyFont="1"/>
    <xf numFmtId="43" fontId="42" fillId="13" borderId="0" xfId="38" applyFont="1" applyFill="1"/>
    <xf numFmtId="9" fontId="42" fillId="0" borderId="0" xfId="37" applyFont="1"/>
    <xf numFmtId="43" fontId="46" fillId="0" borderId="0" xfId="36" applyNumberFormat="1" applyFont="1"/>
    <xf numFmtId="43" fontId="42" fillId="0" borderId="0" xfId="37" applyNumberFormat="1" applyFont="1"/>
    <xf numFmtId="167" fontId="42" fillId="0" borderId="0" xfId="38" applyNumberFormat="1" applyFont="1"/>
    <xf numFmtId="173" fontId="42" fillId="0" borderId="0" xfId="38" applyNumberFormat="1" applyFont="1"/>
    <xf numFmtId="1" fontId="46" fillId="0" borderId="0" xfId="36" applyNumberFormat="1" applyFont="1"/>
    <xf numFmtId="2" fontId="46" fillId="0" borderId="0" xfId="36" applyNumberFormat="1" applyFont="1"/>
    <xf numFmtId="0" fontId="42" fillId="0" borderId="0" xfId="36"/>
    <xf numFmtId="43" fontId="42" fillId="14" borderId="0" xfId="38" applyFont="1" applyFill="1"/>
    <xf numFmtId="9" fontId="42" fillId="14" borderId="0" xfId="37" applyFont="1" applyFill="1"/>
    <xf numFmtId="164" fontId="42" fillId="15" borderId="0" xfId="38" applyNumberFormat="1" applyFont="1" applyFill="1"/>
    <xf numFmtId="168" fontId="42" fillId="0" borderId="0" xfId="38" applyNumberFormat="1" applyFont="1"/>
    <xf numFmtId="0" fontId="46" fillId="13" borderId="0" xfId="36" applyFont="1" applyFill="1"/>
    <xf numFmtId="0" fontId="46" fillId="13" borderId="0" xfId="36" applyNumberFormat="1" applyFont="1" applyFill="1"/>
    <xf numFmtId="169" fontId="42" fillId="16" borderId="0" xfId="38" applyNumberFormat="1" applyFont="1" applyFill="1"/>
    <xf numFmtId="2" fontId="42" fillId="13" borderId="0" xfId="38" applyNumberFormat="1" applyFont="1" applyFill="1"/>
    <xf numFmtId="1" fontId="42" fillId="13" borderId="0" xfId="38" applyNumberFormat="1" applyFont="1" applyFill="1"/>
    <xf numFmtId="169" fontId="42" fillId="13" borderId="0" xfId="38" applyNumberFormat="1" applyFont="1" applyFill="1"/>
    <xf numFmtId="164" fontId="42" fillId="13" borderId="0" xfId="38" applyNumberFormat="1" applyFont="1" applyFill="1"/>
    <xf numFmtId="9" fontId="42" fillId="13" borderId="0" xfId="37" applyFont="1" applyFill="1"/>
    <xf numFmtId="173" fontId="42" fillId="13" borderId="0" xfId="38" applyNumberFormat="1" applyFont="1" applyFill="1"/>
    <xf numFmtId="1" fontId="46" fillId="13" borderId="0" xfId="36" applyNumberFormat="1" applyFont="1" applyFill="1"/>
    <xf numFmtId="2" fontId="46" fillId="13" borderId="0" xfId="36" applyNumberFormat="1" applyFont="1" applyFill="1"/>
    <xf numFmtId="43" fontId="46" fillId="13" borderId="0" xfId="36" applyNumberFormat="1" applyFont="1" applyFill="1"/>
    <xf numFmtId="0" fontId="42" fillId="13" borderId="0" xfId="36" applyFill="1"/>
    <xf numFmtId="0" fontId="0" fillId="0" borderId="0" xfId="0" pivotButton="1"/>
    <xf numFmtId="9" fontId="42" fillId="0" borderId="0" xfId="21" applyFont="1" applyFill="1" applyBorder="1"/>
    <xf numFmtId="0" fontId="0" fillId="0" borderId="0" xfId="0" applyAlignment="1"/>
    <xf numFmtId="0" fontId="19" fillId="5" borderId="19" xfId="22" applyNumberFormat="1" applyFont="1" applyFill="1" applyBorder="1" applyAlignment="1">
      <alignment horizontal="center"/>
    </xf>
    <xf numFmtId="0" fontId="19" fillId="5" borderId="0" xfId="22" applyNumberFormat="1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39">
    <cellStyle name="20% - Accent6 2" xfId="25"/>
    <cellStyle name="20% - Accent6 2 2" xfId="26"/>
    <cellStyle name="Body: normal cell" xfId="3"/>
    <cellStyle name="Body: normal cell 2" xfId="17"/>
    <cellStyle name="Comma" xfId="35" builtinId="3"/>
    <cellStyle name="Comma [0] 2" xfId="27"/>
    <cellStyle name="Comma [0] 3" xfId="28"/>
    <cellStyle name="Comma 2" xfId="24"/>
    <cellStyle name="Comma 3" xfId="29"/>
    <cellStyle name="Comma 3 2" xfId="38"/>
    <cellStyle name="Followed Hyperlink" xfId="11" builtinId="9" customBuiltin="1"/>
    <cellStyle name="Font: Calibri, 9pt regular" xfId="9"/>
    <cellStyle name="Font: Calibri, 9pt regular 2" xfId="19"/>
    <cellStyle name="Footnotes: all except top row" xfId="12"/>
    <cellStyle name="Footnotes: top row" xfId="7"/>
    <cellStyle name="Footnotes: top row 2" xfId="15"/>
    <cellStyle name="Header: bottom row" xfId="2"/>
    <cellStyle name="Header: bottom row 2" xfId="18"/>
    <cellStyle name="Header: top rows" xfId="4"/>
    <cellStyle name="Hyperlink" xfId="1" builtinId="8"/>
    <cellStyle name="Hyperlink 2" xfId="10"/>
    <cellStyle name="Normal" xfId="0" builtinId="0"/>
    <cellStyle name="Normal 2" xfId="14"/>
    <cellStyle name="Normal 2 2" xfId="30"/>
    <cellStyle name="Normal 3" xfId="22"/>
    <cellStyle name="Normal 3 2" xfId="31"/>
    <cellStyle name="Normal 3 3" xfId="36"/>
    <cellStyle name="Normal 4" xfId="32"/>
    <cellStyle name="Normal 5" xfId="33"/>
    <cellStyle name="ofwhich" xfId="34"/>
    <cellStyle name="Parent row" xfId="6"/>
    <cellStyle name="Parent row 2" xfId="16"/>
    <cellStyle name="Percent" xfId="21" builtinId="5"/>
    <cellStyle name="Percent 2" xfId="23"/>
    <cellStyle name="Percent 2 2" xfId="37"/>
    <cellStyle name="Section Break" xfId="8"/>
    <cellStyle name="Section Break: parent row" xfId="5"/>
    <cellStyle name="Table title" xfId="13"/>
    <cellStyle name="Table title 2" xfId="20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mbria"/>
        <scheme val="none"/>
      </font>
      <numFmt numFmtId="171" formatCode="_(* #,##0.00_);_(* \(#,##0.00\);_(* &quot;-&quot;_);_(@_)"/>
      <fill>
        <patternFill patternType="solid">
          <fgColor indexed="64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mbria"/>
        <scheme val="none"/>
      </font>
      <numFmt numFmtId="171" formatCode="_(* #,##0.00_);_(* \(#,##0.00\);_(* &quot;-&quot;_);_(@_)"/>
      <fill>
        <patternFill patternType="solid">
          <fgColor indexed="64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mbria"/>
        <scheme val="none"/>
      </font>
      <numFmt numFmtId="171" formatCode="_(* #,##0.00_);_(* \(#,##0.00\);_(* &quot;-&quot;_);_(@_)"/>
      <fill>
        <patternFill patternType="solid">
          <fgColor indexed="64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mbria"/>
        <scheme val="none"/>
      </font>
      <numFmt numFmtId="171" formatCode="_(* #,##0.00_);_(* \(#,##0.00\);_(* &quot;-&quot;_);_(@_)"/>
      <fill>
        <patternFill patternType="solid">
          <fgColor indexed="64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mbria"/>
        <scheme val="none"/>
      </font>
      <numFmt numFmtId="171" formatCode="_(* #,##0.00_);_(* \(#,##0.00\);_(* &quot;-&quot;_);_(@_)"/>
      <fill>
        <patternFill patternType="solid">
          <fgColor indexed="64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mbria"/>
        <scheme val="none"/>
      </font>
      <numFmt numFmtId="171" formatCode="_(* #,##0.00_);_(* \(#,##0.00\);_(* &quot;-&quot;_);_(@_)"/>
      <fill>
        <patternFill patternType="solid">
          <fgColor indexed="64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mbria"/>
        <scheme val="none"/>
      </font>
      <numFmt numFmtId="171" formatCode="_(* #,##0.00_);_(* \(#,##0.00\);_(* &quot;-&quot;_);_(@_)"/>
      <fill>
        <patternFill patternType="solid">
          <fgColor indexed="64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mbria"/>
        <scheme val="none"/>
      </font>
      <numFmt numFmtId="171" formatCode="_(* #,##0.00_);_(* \(#,##0.00\);_(* &quot;-&quot;_);_(@_)"/>
      <fill>
        <patternFill patternType="solid">
          <fgColor indexed="64"/>
          <bgColor theme="4" tint="0.79998168889431442"/>
        </patternFill>
      </fill>
    </dxf>
    <dxf>
      <numFmt numFmtId="171" formatCode="_(* #,##0.00_);_(* \(#,##0.00\);_(* &quot;-&quot;_);_(@_)"/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numFmt numFmtId="0" formatCode="General"/>
      <fill>
        <patternFill patternType="solid">
          <fgColor indexed="64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mbria"/>
        <scheme val="none"/>
      </font>
      <fill>
        <patternFill patternType="solid">
          <fgColor indexed="64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mbria"/>
        <scheme val="none"/>
      </font>
      <fill>
        <patternFill patternType="solid">
          <fgColor indexed="64"/>
          <bgColor theme="4" tint="0.79998168889431442"/>
        </patternFill>
      </fill>
    </dxf>
    <dxf>
      <border outline="0">
        <bottom style="thin">
          <color theme="0" tint="-0.2499465926084170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aj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mbria"/>
        <scheme val="major"/>
      </font>
      <numFmt numFmtId="169" formatCode="_(* #,##0_);_(* \(#,##0\);_(* &quot;-&quot;??_);_(@_)"/>
      <fill>
        <patternFill patternType="solid">
          <fgColor rgb="FF000000"/>
          <bgColor rgb="FF92D05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mbria"/>
        <scheme val="major"/>
      </font>
      <numFmt numFmtId="169" formatCode="_(* #,##0_);_(* \(#,##0\);_(* &quot;-&quot;??_);_(@_)"/>
      <fill>
        <patternFill patternType="solid">
          <fgColor rgb="FF000000"/>
          <bgColor rgb="FF92D05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mbria"/>
        <scheme val="major"/>
      </font>
      <numFmt numFmtId="169" formatCode="_(* #,##0_);_(* \(#,##0\);_(* &quot;-&quot;??_);_(@_)"/>
      <fill>
        <patternFill patternType="solid">
          <fgColor rgb="FF000000"/>
          <bgColor rgb="FF92D05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mbria"/>
        <scheme val="major"/>
      </font>
      <numFmt numFmtId="169" formatCode="_(* #,##0_);_(* \(#,##0\);_(* &quot;-&quot;??_);_(@_)"/>
      <fill>
        <patternFill patternType="solid">
          <fgColor rgb="FF000000"/>
          <bgColor rgb="FF92D05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mbria"/>
        <scheme val="major"/>
      </font>
      <numFmt numFmtId="169" formatCode="_(* #,##0_);_(* \(#,##0\);_(* &quot;-&quot;??_);_(@_)"/>
      <fill>
        <patternFill patternType="solid">
          <fgColor rgb="FF000000"/>
          <bgColor rgb="FF92D05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mbria"/>
        <scheme val="major"/>
      </font>
      <numFmt numFmtId="169" formatCode="_(* #,##0_);_(* \(#,##0\);_(* &quot;-&quot;??_);_(@_)"/>
      <fill>
        <patternFill patternType="solid">
          <fgColor rgb="FF000000"/>
          <bgColor rgb="FF92D05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mbria"/>
        <scheme val="major"/>
      </font>
      <numFmt numFmtId="169" formatCode="_(* #,##0_);_(* \(#,##0\);_(* &quot;-&quot;??_);_(@_)"/>
      <fill>
        <patternFill patternType="solid">
          <fgColor rgb="FF000000"/>
          <bgColor rgb="FF92D05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mbria"/>
        <scheme val="major"/>
      </font>
      <numFmt numFmtId="169" formatCode="_(* #,##0_);_(* \(#,##0\);_(* &quot;-&quot;??_);_(@_)"/>
      <fill>
        <patternFill patternType="solid">
          <fgColor rgb="FF000000"/>
          <bgColor rgb="FF92D05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mbria"/>
        <scheme val="major"/>
      </font>
      <numFmt numFmtId="169" formatCode="_(* #,##0_);_(* \(#,##0\);_(* &quot;-&quot;??_);_(@_)"/>
      <fill>
        <patternFill patternType="solid">
          <fgColor rgb="FF000000"/>
          <bgColor rgb="FF92D05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mbria"/>
        <scheme val="major"/>
      </font>
      <numFmt numFmtId="166" formatCode="0.00%;\ \(0.00%\);\ \-"/>
      <fill>
        <patternFill patternType="solid">
          <fgColor rgb="FF000000"/>
          <bgColor rgb="FF92D05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mbria"/>
        <scheme val="major"/>
      </font>
      <numFmt numFmtId="166" formatCode="0.00%;\ \(0.00%\);\ \-"/>
      <fill>
        <patternFill patternType="solid">
          <fgColor rgb="FF000000"/>
          <bgColor rgb="FF92D05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mbria"/>
        <scheme val="major"/>
      </font>
      <numFmt numFmtId="166" formatCode="0.00%;\ \(0.00%\);\ \-"/>
      <fill>
        <patternFill patternType="solid">
          <fgColor rgb="FF000000"/>
          <bgColor rgb="FF92D05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mbria"/>
        <scheme val="major"/>
      </font>
      <numFmt numFmtId="166" formatCode="0.00%;\ \(0.00%\);\ \-"/>
      <fill>
        <patternFill patternType="solid">
          <fgColor rgb="FF000000"/>
          <bgColor rgb="FF92D050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mbria"/>
        <scheme val="major"/>
      </font>
      <numFmt numFmtId="166" formatCode="0.00%;\ \(0.00%\);\ \-"/>
      <fill>
        <patternFill patternType="solid">
          <fgColor rgb="FF000000"/>
          <bgColor rgb="FF92D050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mbria"/>
        <scheme val="none"/>
      </font>
      <numFmt numFmtId="171" formatCode="_(* #,##0.00_);_(* \(#,##0.00\);_(* &quot;-&quot;_);_(@_)"/>
      <fill>
        <patternFill patternType="solid">
          <fgColor indexed="64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mbria"/>
        <scheme val="none"/>
      </font>
      <numFmt numFmtId="171" formatCode="_(* #,##0.00_);_(* \(#,##0.00\);_(* &quot;-&quot;_);_(@_)"/>
      <fill>
        <patternFill patternType="solid">
          <fgColor indexed="64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mbria"/>
        <scheme val="none"/>
      </font>
      <numFmt numFmtId="171" formatCode="_(* #,##0.00_);_(* \(#,##0.00\);_(* &quot;-&quot;_);_(@_)"/>
      <fill>
        <patternFill patternType="solid">
          <fgColor indexed="64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mbria"/>
        <scheme val="none"/>
      </font>
      <numFmt numFmtId="171" formatCode="_(* #,##0.00_);_(* \(#,##0.00\);_(* &quot;-&quot;_);_(@_)"/>
      <fill>
        <patternFill patternType="solid">
          <fgColor indexed="64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mbria"/>
        <scheme val="none"/>
      </font>
      <numFmt numFmtId="171" formatCode="_(* #,##0.00_);_(* \(#,##0.00\);_(* &quot;-&quot;_);_(@_)"/>
      <fill>
        <patternFill patternType="solid">
          <fgColor indexed="64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mbria"/>
        <scheme val="none"/>
      </font>
      <numFmt numFmtId="171" formatCode="_(* #,##0.00_);_(* \(#,##0.00\);_(* &quot;-&quot;_);_(@_)"/>
      <fill>
        <patternFill patternType="solid">
          <fgColor indexed="64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mbria"/>
        <scheme val="none"/>
      </font>
      <numFmt numFmtId="171" formatCode="_(* #,##0.00_);_(* \(#,##0.00\);_(* &quot;-&quot;_);_(@_)"/>
      <fill>
        <patternFill patternType="solid">
          <fgColor indexed="64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mbria"/>
        <scheme val="none"/>
      </font>
      <numFmt numFmtId="171" formatCode="_(* #,##0.00_);_(* \(#,##0.00\);_(* &quot;-&quot;_);_(@_)"/>
      <fill>
        <patternFill patternType="solid">
          <fgColor indexed="64"/>
          <bgColor theme="4" tint="0.79998168889431442"/>
        </patternFill>
      </fill>
    </dxf>
    <dxf>
      <numFmt numFmtId="171" formatCode="_(* #,##0.00_);_(* \(#,##0.00\);_(* &quot;-&quot;_);_(@_)"/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numFmt numFmtId="0" formatCode="General"/>
      <fill>
        <patternFill patternType="solid">
          <fgColor indexed="64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mbria"/>
        <scheme val="none"/>
      </font>
      <fill>
        <patternFill patternType="solid">
          <fgColor indexed="64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mbria"/>
        <scheme val="none"/>
      </font>
      <fill>
        <patternFill patternType="solid">
          <fgColor indexed="64"/>
          <bgColor theme="4" tint="0.79998168889431442"/>
        </patternFill>
      </fill>
    </dxf>
    <dxf>
      <border outline="0">
        <bottom style="thin">
          <color theme="0" tint="-0.2499465926084170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aj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none"/>
      </font>
      <numFmt numFmtId="170" formatCode="0.00000E+00"/>
      <fill>
        <patternFill patternType="solid">
          <fgColor rgb="FF000000"/>
          <bgColor rgb="FF92D05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none"/>
      </font>
      <numFmt numFmtId="170" formatCode="0.00000E+00"/>
      <fill>
        <patternFill patternType="solid">
          <fgColor rgb="FF000000"/>
          <bgColor rgb="FF92D05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none"/>
      </font>
      <numFmt numFmtId="170" formatCode="0.00000E+00"/>
      <fill>
        <patternFill patternType="solid">
          <fgColor rgb="FF000000"/>
          <bgColor rgb="FF92D05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none"/>
      </font>
      <numFmt numFmtId="170" formatCode="0.00000E+00"/>
      <fill>
        <patternFill patternType="solid">
          <fgColor rgb="FF000000"/>
          <bgColor rgb="FF92D05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none"/>
      </font>
      <numFmt numFmtId="170" formatCode="0.00000E+00"/>
      <fill>
        <patternFill patternType="solid">
          <fgColor rgb="FF000000"/>
          <bgColor rgb="FF92D05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none"/>
      </font>
      <numFmt numFmtId="170" formatCode="0.00000E+00"/>
      <fill>
        <patternFill patternType="solid">
          <fgColor rgb="FF000000"/>
          <bgColor rgb="FF92D05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none"/>
      </font>
      <numFmt numFmtId="170" formatCode="0.00000E+00"/>
      <fill>
        <patternFill patternType="solid">
          <fgColor rgb="FF000000"/>
          <bgColor rgb="FF92D05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none"/>
      </font>
      <numFmt numFmtId="170" formatCode="0.00000E+00"/>
      <fill>
        <patternFill patternType="solid">
          <fgColor rgb="FF000000"/>
          <bgColor rgb="FF92D05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none"/>
      </font>
      <numFmt numFmtId="170" formatCode="0.00000E+00"/>
      <fill>
        <patternFill patternType="solid">
          <fgColor rgb="FF000000"/>
          <bgColor rgb="FF92D05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none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none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none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center" textRotation="0" wrapText="0" indent="0" justifyLastLine="0" shrinkToFit="0" readingOrder="0"/>
    </dxf>
    <dxf>
      <border outline="0">
        <top style="thin">
          <color theme="6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none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CC"/>
        <name val="Cambria"/>
        <scheme val="none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center" textRotation="0" wrapText="0" indent="0" justifyLastLine="0" shrinkToFit="0" readingOrder="0"/>
    </dxf>
    <dxf>
      <numFmt numFmtId="175" formatCode="0.000E+00;\(0.000E+00\);&quot;-&quot;"/>
    </dxf>
    <dxf>
      <numFmt numFmtId="175" formatCode="0.000E+00;\(0.000E+00\);&quot;-&quot;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>
      <tableStyleElement type="wholeTable" dxfId="64"/>
      <tableStyleElement type="headerRow" dxfId="6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bbie" refreshedDate="42767.723884259256" createdVersion="6" refreshedVersion="6" minRefreshableVersion="3" recordCount="132">
  <cacheSource type="worksheet">
    <worksheetSource ref="A1:BG133" sheet="ICCT B_out"/>
  </cacheSource>
  <cacheFields count="59">
    <cacheField name="Region" numFmtId="0">
      <sharedItems/>
    </cacheField>
    <cacheField name="World Region" numFmtId="0">
      <sharedItems/>
    </cacheField>
    <cacheField name="Country" numFmtId="0">
      <sharedItems/>
    </cacheField>
    <cacheField name="Case" numFmtId="0">
      <sharedItems containsSemiMixedTypes="0" containsString="0" containsNumber="1" containsInteger="1" minValue="0" maxValue="0"/>
    </cacheField>
    <cacheField name="Mode" numFmtId="0">
      <sharedItems count="12">
        <s v="2W"/>
        <s v="3W"/>
        <s v="All"/>
        <s v="Aviation"/>
        <s v="Bus"/>
        <s v="Freight rail"/>
        <s v="HHDT"/>
        <s v="LDV"/>
        <s v="LHDT"/>
        <s v="MHDT"/>
        <s v="Passenger rail"/>
        <s v="Truck"/>
      </sharedItems>
    </cacheField>
    <cacheField name="Date" numFmtId="14">
      <sharedItems containsSemiMixedTypes="0" containsNonDate="0" containsDate="1" containsString="0" minDate="1995-12-31T00:00:00" maxDate="2046-01-08T00:00:00"/>
    </cacheField>
    <cacheField name="Year" numFmtId="0">
      <sharedItems containsSemiMixedTypes="0" containsString="0" containsNumber="1" containsInteger="1" minValue="2000" maxValue="2050" count="11">
        <n v="2000"/>
        <n v="2005"/>
        <n v="2010"/>
        <n v="2015"/>
        <n v="2020"/>
        <n v="2025"/>
        <n v="2030"/>
        <n v="2035"/>
        <n v="2040"/>
        <n v="2045"/>
        <n v="2050"/>
      </sharedItems>
    </cacheField>
    <cacheField name="Population (million)" numFmtId="169">
      <sharedItems containsSemiMixedTypes="0" containsString="0" containsNumber="1" minValue="211.54042799999999" maxValue="322.23700000000002"/>
    </cacheField>
    <cacheField name="PPP-GDP (billion 2005 USD)" numFmtId="169">
      <sharedItems containsSemiMixedTypes="0" containsString="0" containsNumber="1" minValue="776.36961000000008" maxValue="10012.199999999999"/>
    </cacheField>
    <cacheField name="PPP-GDP/capita (2005 USD)" numFmtId="169">
      <sharedItems containsSemiMixedTypes="0" containsString="0" containsNumber="1" minValue="3670.0767666027418" maxValue="31070.919850917173"/>
    </cacheField>
    <cacheField name="Gasoline consumption (Mboe/day)" numFmtId="0">
      <sharedItems containsString="0" containsBlank="1" containsNumber="1" minValue="0" maxValue="1.6864347059342617"/>
    </cacheField>
    <cacheField name="Diesel consumption (Mboe/day)" numFmtId="0">
      <sharedItems containsString="0" containsBlank="1" containsNumber="1" minValue="0" maxValue="1.0702879544065953"/>
    </cacheField>
    <cacheField name="Average fuel price (cents/litre)" numFmtId="1">
      <sharedItems containsSemiMixedTypes="0" containsString="0" containsNumber="1" minValue="31.752755670426136" maxValue="82.526485648594303"/>
    </cacheField>
    <cacheField name="Passenger-km (billion)" numFmtId="1">
      <sharedItems containsString="0" containsBlank="1" containsNumber="1" minValue="0" maxValue="6556.7048026357133"/>
    </cacheField>
    <cacheField name="Tonne-km (billion)" numFmtId="1">
      <sharedItems containsSemiMixedTypes="0" containsString="0" containsNumber="1" minValue="0" maxValue="2074.0434722454502"/>
    </cacheField>
    <cacheField name="Vehicle-km (billion)" numFmtId="1">
      <sharedItems containsSemiMixedTypes="0" containsString="0" containsNumber="1" minValue="0" maxValue="1758.5793199960749"/>
    </cacheField>
    <cacheField name="Vehicle stock (million)" numFmtId="0">
      <sharedItems containsSemiMixedTypes="0" containsString="0" containsNumber="1" minValue="0" maxValue="351.715863999215"/>
    </cacheField>
    <cacheField name="Vehicle sales (million/year)" numFmtId="0">
      <sharedItems containsSemiMixedTypes="0" containsString="0" containsNumber="1" minValue="0" maxValue="49.51915465992041"/>
    </cacheField>
    <cacheField name="Vehicles/capita" numFmtId="43">
      <sharedItems containsSemiMixedTypes="0" containsString="0" containsNumber="1" minValue="0" maxValue="1.0914819341019653"/>
    </cacheField>
    <cacheField name="passenger-km/capita" numFmtId="169">
      <sharedItems containsSemiMixedTypes="0" containsString="0" containsNumber="1" minValue="0" maxValue="20347.461038414935"/>
    </cacheField>
    <cacheField name="tonne-km/capita" numFmtId="169">
      <sharedItems containsSemiMixedTypes="0" containsString="0" containsNumber="1" minValue="0" maxValue="1122.844053620285"/>
    </cacheField>
    <cacheField name="Passenger mode share" numFmtId="164">
      <sharedItems containsSemiMixedTypes="0" containsString="0" containsNumber="1" minValue="0" maxValue="1"/>
    </cacheField>
    <cacheField name="Freight mode share" numFmtId="164">
      <sharedItems containsSemiMixedTypes="0" containsString="0" containsNumber="1" minValue="0" maxValue="1"/>
    </cacheField>
    <cacheField name="WTW CO2e (Gt)" numFmtId="2">
      <sharedItems containsSemiMixedTypes="0" containsString="0" containsNumber="1" minValue="4.2426816380469901E-3" maxValue="1.0670809458434094"/>
    </cacheField>
    <cacheField name="WTW CO2e (Mt)" numFmtId="0">
      <sharedItems containsSemiMixedTypes="0" containsString="0" containsNumber="1" minValue="4.2426816380469905" maxValue="1067.0809458434094"/>
    </cacheField>
    <cacheField name="WTW CO2 (Mt)" numFmtId="0">
      <sharedItems containsSemiMixedTypes="0" containsString="0" containsNumber="1" minValue="4.1660255822122236" maxValue="994.42119487606885"/>
    </cacheField>
    <cacheField name="CH4 (thousand tonnes)" numFmtId="0">
      <sharedItems containsSemiMixedTypes="0" containsString="0" containsNumber="1" minValue="0" maxValue="1720.3820386834707"/>
    </cacheField>
    <cacheField name="N2O (thousand tonnes)" numFmtId="0">
      <sharedItems containsSemiMixedTypes="0" containsString="0" containsNumber="1" minValue="0" maxValue="99.497315437092382"/>
    </cacheField>
    <cacheField name="NOx (thousand tonnes)" numFmtId="0">
      <sharedItems containsSemiMixedTypes="0" containsString="0" containsNumber="1" minValue="25.36208765453809" maxValue="4007.0118810244971"/>
    </cacheField>
    <cacheField name="CO (thousand tonnes)" numFmtId="0">
      <sharedItems containsSemiMixedTypes="0" containsString="0" containsNumber="1" minValue="4.854246358998072" maxValue="34601.164354073771"/>
    </cacheField>
    <cacheField name="PM10 (thousand tonnes)" numFmtId="0">
      <sharedItems containsSemiMixedTypes="0" containsString="0" containsNumber="1" minValue="0" maxValue="326.60657217015347"/>
    </cacheField>
    <cacheField name="WTW PM2_5 (thousand tonnes)" numFmtId="0">
      <sharedItems containsSemiMixedTypes="0" containsString="0" containsNumber="1" minValue="0" maxValue="291.5419313605388"/>
    </cacheField>
    <cacheField name="BC (thousand tonnes)" numFmtId="0">
      <sharedItems containsSemiMixedTypes="0" containsString="0" containsNumber="1" minValue="0" maxValue="106.47560036843743"/>
    </cacheField>
    <cacheField name="SO2 (thousand tonnes)" numFmtId="0">
      <sharedItems containsSemiMixedTypes="0" containsString="0" containsNumber="1" minValue="2.8108237837368675" maxValue="530.23009857522788"/>
    </cacheField>
    <cacheField name="WTT CO2" numFmtId="43">
      <sharedItems containsSemiMixedTypes="0" containsString="0" containsNumber="1" minValue="1.0533508579088906" maxValue="200.14127071840801"/>
    </cacheField>
    <cacheField name="TTW CO2" numFmtId="0">
      <sharedItems containsSemiMixedTypes="0" containsString="0" containsNumber="1" minValue="1.7558644143943996" maxValue="794.27992415766084"/>
    </cacheField>
    <cacheField name="TTW NOx" numFmtId="0">
      <sharedItems containsSemiMixedTypes="0" containsString="0" containsNumber="1" minValue="3.7162000026814535" maxValue="3813.0260448278582"/>
    </cacheField>
    <cacheField name="TTW BC" numFmtId="0">
      <sharedItems containsSemiMixedTypes="0" containsString="0" containsNumber="1" minValue="0" maxValue="106.47560036843743"/>
    </cacheField>
    <cacheField name="TTW PM2_5" numFmtId="0">
      <sharedItems containsSemiMixedTypes="0" containsString="0" containsNumber="1" minValue="0" maxValue="277.86552349681915"/>
    </cacheField>
    <cacheField name="TTW Energy (PJ)" numFmtId="43">
      <sharedItems containsSemiMixedTypes="0" containsString="0" containsNumber="1" minValue="35.91967335690952" maxValue="10915.034125212329"/>
    </cacheField>
    <cacheField name="TTW Energy (Mboe/day)" numFmtId="0">
      <sharedItems containsSemiMixedTypes="0" containsString="0" containsNumber="1" minValue="1.6777679846480553E-2" maxValue="5.0982910185901131"/>
    </cacheField>
    <cacheField name="Electric vehicle share of sales" numFmtId="9">
      <sharedItems containsBlank="1" containsMixedTypes="1" containsNumber="1" minValue="0" maxValue="0.33999999999999997"/>
    </cacheField>
    <cacheField name="Electric vehicle sales" numFmtId="0">
      <sharedItems containsMixedTypes="1" containsNumber="1" containsInteger="1" minValue="0" maxValue="0"/>
    </cacheField>
    <cacheField name="Electricity share of energy" numFmtId="0">
      <sharedItems containsBlank="1" containsMixedTypes="1" containsNumber="1" containsInteger="1" minValue="0" maxValue="0"/>
    </cacheField>
    <cacheField name="New Vehicle Efficiency (MJ/km)" numFmtId="43">
      <sharedItems containsMixedTypes="1" containsNumber="1" minValue="0.55604985321565148" maxValue="18.426714801444042"/>
    </cacheField>
    <cacheField name="Average Vehicle efficiency (MJ/km)" numFmtId="43">
      <sharedItems containsMixedTypes="1" containsNumber="1" minValue="0.55605380438632146" maxValue="23.074936708860758"/>
    </cacheField>
    <cacheField name="TTW CO2/vkm" numFmtId="43">
      <sharedItems containsSemiMixedTypes="0" containsString="0" containsNumber="1" minValue="0" maxValue="1501.1933667041774"/>
    </cacheField>
    <cacheField name="WTW CO2e/vkm" numFmtId="167">
      <sharedItems containsSemiMixedTypes="0" containsString="0" containsNumber="1" minValue="0" maxValue="2072.7700098779992"/>
    </cacheField>
    <cacheField name="WTW CO2e/pkm" numFmtId="167">
      <sharedItems containsSemiMixedTypes="0" containsString="0" containsNumber="1" minValue="0" maxValue="232.73996036746061"/>
    </cacheField>
    <cacheField name="WTW CO2e/tkm" numFmtId="169">
      <sharedItems containsSemiMixedTypes="0" containsString="0" containsNumber="1" minValue="0" maxValue="1260.1118114674218"/>
    </cacheField>
    <cacheField name="tonnes CO2e/capita" numFmtId="173">
      <sharedItems containsString="0" containsBlank="1" containsNumber="1" minValue="1.7047150721176581E-2" maxValue="3.3114786503207556"/>
    </cacheField>
    <cacheField name="gCO2e/PPP-GDP" numFmtId="1">
      <sharedItems containsString="0" containsBlank="1" containsNumber="1" minValue="0.96378816011076818" maxValue="452.53146988093886"/>
    </cacheField>
    <cacheField name="Average Vehicle efficiency (L/100km)" numFmtId="43">
      <sharedItems containsMixedTypes="1" containsNumber="1" minValue="1.5407196492915223" maxValue="63.936273995528794"/>
    </cacheField>
    <cacheField name="Grid carbon intensity (gCO2e/MJ)" numFmtId="1">
      <sharedItems containsString="0" containsBlank="1" containsNumber="1" minValue="135.256158" maxValue="160.427952"/>
    </cacheField>
    <cacheField name="WTW CO2 Savings (Mt)" numFmtId="2">
      <sharedItems containsNonDate="0" containsString="0" containsBlank="1"/>
    </cacheField>
    <cacheField name="TTW PM2_5 Savings (kt)" numFmtId="2">
      <sharedItems containsNonDate="0" containsString="0" containsBlank="1"/>
    </cacheField>
    <cacheField name="TTW Nox Savings (kt)" numFmtId="2">
      <sharedItems containsNonDate="0" containsString="0" containsBlank="1"/>
    </cacheField>
    <cacheField name="Energy Savings (Mboe/day)" numFmtId="43">
      <sharedItems containsNonDate="0" containsString="0" containsBlank="1"/>
    </cacheField>
    <cacheField name="Cod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2">
  <r>
    <s v="Asia-Pacific-40 "/>
    <s v="Asia &amp; Oceania"/>
    <s v="Indonesia"/>
    <n v="0"/>
    <x v="0"/>
    <d v="2021-01-03T00:00:00"/>
    <x v="0"/>
    <n v="211.54042799999999"/>
    <n v="776.36961000000008"/>
    <n v="3670.0767666027418"/>
    <n v="7.6373004032288555E-2"/>
    <n v="0"/>
    <n v="31.752755670426136"/>
    <n v="294.05367988926491"/>
    <n v="0"/>
    <n v="267.32152717205901"/>
    <n v="50.088700000000003"/>
    <n v="1.5"/>
    <n v="0.23678074434074609"/>
    <n v="1390.0590193060634"/>
    <n v="0"/>
    <n v="0.12997652004511434"/>
    <n v="0"/>
    <n v="1.8239278599815962E-2"/>
    <n v="18.239278599815961"/>
    <n v="14.708614560526726"/>
    <n v="112.64652210837704"/>
    <n v="2.3976543173818987"/>
    <n v="59.690470850135817"/>
    <n v="3507.5887953487086"/>
    <n v="8.5420991811431168"/>
    <n v="7.4493299713443788"/>
    <n v="1.9859884871714664"/>
    <n v="7.6227168250751447"/>
    <n v="2.8639498914514956"/>
    <n v="11.844664669075231"/>
    <n v="52.308061825007165"/>
    <n v="1.9859884871714664"/>
    <n v="6.84843621348507"/>
    <n v="163.50850553994795"/>
    <n v="7.6373004032288555E-2"/>
    <n v="0"/>
    <n v="0"/>
    <n v="0"/>
    <n v="0.55604985321565148"/>
    <n v="0.61165483853721669"/>
    <n v="44.308682485760016"/>
    <n v="68.229741138940966"/>
    <n v="62.027037399037248"/>
    <n v="0"/>
    <n v="8.622124277736623E-2"/>
    <n v="23.493035230752987"/>
    <n v="1.6947795714815279"/>
    <n v="160.427952"/>
    <m/>
    <m/>
    <m/>
    <m/>
    <s v="Asia-Pacific-40 2W2000"/>
  </r>
  <r>
    <s v="Asia-Pacific-40 "/>
    <s v="Asia &amp; Oceania"/>
    <s v="Indonesia"/>
    <n v="0"/>
    <x v="0"/>
    <d v="2046-01-07T00:00:00"/>
    <x v="1"/>
    <n v="226.25470300000001"/>
    <n v="1098.69534"/>
    <n v="4856.0110593590625"/>
    <n v="0.11369071049186306"/>
    <n v="0"/>
    <n v="57.139620659510229"/>
    <n v="463.82532650406085"/>
    <n v="0"/>
    <n v="421.6593877309644"/>
    <n v="80.299800000000005"/>
    <n v="11.666625291086779"/>
    <n v="0.35490886569549013"/>
    <n v="2050.0140786203274"/>
    <n v="0"/>
    <n v="0.15159340101522842"/>
    <n v="0"/>
    <n v="2.6530461473790762E-2"/>
    <n v="26.530461473790762"/>
    <n v="21.903078241118358"/>
    <n v="148.34967208615421"/>
    <n v="3.0826893641562036"/>
    <n v="77.983504402959966"/>
    <n v="4149.0992332452952"/>
    <n v="9.9264515366051853"/>
    <n v="8.5195015118952764"/>
    <n v="2.3777889698128978"/>
    <n v="11.358299931013271"/>
    <n v="4.2649163037691444"/>
    <n v="17.638161937349214"/>
    <n v="66.982570663350856"/>
    <n v="2.3777889698128978"/>
    <n v="7.6232528498358247"/>
    <n v="243.48426734082713"/>
    <n v="0.11372879270110253"/>
    <n v="0"/>
    <n v="0"/>
    <n v="0"/>
    <n v="0.55604985321565148"/>
    <n v="0.57744301307049239"/>
    <n v="41.830355141062505"/>
    <n v="62.919176581260558"/>
    <n v="57.199251437509595"/>
    <n v="0"/>
    <n v="0.11725927073343868"/>
    <n v="24.147241285096161"/>
    <n v="1.5999850905897235"/>
    <n v="160.427952"/>
    <m/>
    <m/>
    <m/>
    <m/>
    <s v="Asia-Pacific-40 2W2005"/>
  </r>
  <r>
    <s v="Asia-Pacific-40 "/>
    <s v="Asia &amp; Oceania"/>
    <s v="Indonesia"/>
    <n v="0"/>
    <x v="0"/>
    <d v="2041-01-06T00:00:00"/>
    <x v="2"/>
    <n v="241.61312599999999"/>
    <n v="1623.2067900000002"/>
    <n v="6718.2061540812165"/>
    <n v="8.7375733601973149E-2"/>
    <n v="0"/>
    <n v="82.526485648594303"/>
    <n v="365.54212313332266"/>
    <n v="0"/>
    <n v="332.31102103029332"/>
    <n v="128.61109999999999"/>
    <n v="8.3556543997683885"/>
    <n v="0.53230179224617125"/>
    <n v="1512.9232802249439"/>
    <n v="0"/>
    <n v="0.18922551667689788"/>
    <n v="0"/>
    <n v="2.0313151615241592E-2"/>
    <n v="20.313151615241591"/>
    <n v="16.868674080796914"/>
    <n v="110.50245006913717"/>
    <n v="2.288309673544453"/>
    <n v="57.949791671601211"/>
    <n v="3063.245504549961"/>
    <n v="7.2349349424930072"/>
    <n v="6.1762786119528199"/>
    <n v="1.7286543998783253"/>
    <n v="8.7654722124723623"/>
    <n v="3.2848440120672677"/>
    <n v="13.583830068729647"/>
    <n v="49.464119281493907"/>
    <n v="1.7286543998783253"/>
    <n v="5.4826892423295233"/>
    <n v="187.51664281771536"/>
    <n v="8.7586937882810439E-2"/>
    <n v="0"/>
    <n v="0"/>
    <n v="0"/>
    <n v="0.55604985321565148"/>
    <n v="0.56428054127227223"/>
    <n v="40.876856947490019"/>
    <n v="61.126927275125958"/>
    <n v="55.569933886478132"/>
    <n v="0"/>
    <n v="8.4073046657413761E-2"/>
    <n v="12.514210598664134"/>
    <n v="1.563514377193302"/>
    <n v="160.427952"/>
    <m/>
    <m/>
    <m/>
    <m/>
    <s v="Asia-Pacific-40 2W2010"/>
  </r>
  <r>
    <s v="Asia-Pacific-40 "/>
    <s v="Asia &amp; Oceania"/>
    <s v="Indonesia"/>
    <n v="0"/>
    <x v="0"/>
    <d v="2026-01-04T00:00:00"/>
    <x v="3"/>
    <n v="257.56381499999998"/>
    <n v="2306.9010600000001"/>
    <n v="8956.6193915865097"/>
    <n v="0.10458596798721073"/>
    <n v="0"/>
    <n v="82.526485648594303"/>
    <n v="441.50449073683399"/>
    <n v="0"/>
    <n v="401.36771885166723"/>
    <n v="80.273543770333447"/>
    <n v="9.0781187049053642"/>
    <n v="0.31166467917992852"/>
    <n v="1714.155735489607"/>
    <n v="0"/>
    <n v="0.2052426096634741"/>
    <n v="0"/>
    <n v="2.3584989604861242E-2"/>
    <n v="23.584989604861242"/>
    <n v="20.191265179387031"/>
    <n v="109.95411403626866"/>
    <n v="2.1639985723741506"/>
    <n v="56.660885043254495"/>
    <n v="2880.4794716974134"/>
    <n v="6.7303707297279667"/>
    <n v="5.6166592244913041"/>
    <n v="1.5540784576569875"/>
    <n v="10.491990835607904"/>
    <n v="3.9318535768069331"/>
    <n v="16.259411602580098"/>
    <n v="46.503805676293055"/>
    <n v="1.5540784576569875"/>
    <n v="4.7864548574740793"/>
    <n v="224.45144428933224"/>
    <n v="0.10483877277915715"/>
    <n v="0"/>
    <n v="0"/>
    <n v="0"/>
    <n v="0.55604985321565148"/>
    <n v="0.55921648340703345"/>
    <n v="40.510013234494977"/>
    <n v="58.761550810162454"/>
    <n v="53.419591645602225"/>
    <n v="0"/>
    <n v="9.1569499406821742E-2"/>
    <n v="10.223667591908447"/>
    <n v="1.5494828331294439"/>
    <n v="147.84205500000002"/>
    <m/>
    <m/>
    <m/>
    <m/>
    <s v="Asia-Pacific-40 2W2015"/>
  </r>
  <r>
    <s v="Asia-Pacific-40 "/>
    <s v="Asia &amp; Oceania"/>
    <s v="Indonesia"/>
    <n v="0"/>
    <x v="0"/>
    <d v="2021-01-03T00:00:00"/>
    <x v="4"/>
    <n v="271.85700000000003"/>
    <n v="3336.44022"/>
    <n v="12272.776570034979"/>
    <n v="0.13997009339050359"/>
    <n v="0"/>
    <n v="82.526485648594303"/>
    <n v="592.9426464549623"/>
    <n v="0"/>
    <n v="539.03876950451115"/>
    <n v="107.80775390090223"/>
    <n v="18.310850664660649"/>
    <n v="0.39656052226318328"/>
    <n v="2181.0828724475086"/>
    <n v="0"/>
    <n v="0.22345309165443505"/>
    <n v="0"/>
    <n v="3.124625974575046E-2"/>
    <n v="31.246259745750461"/>
    <n v="27.022489988110294"/>
    <n v="137.41934783271182"/>
    <n v="2.6452552410146732"/>
    <n v="70.288571998645793"/>
    <n v="3512.0475324740905"/>
    <n v="8.1641982336027823"/>
    <n v="6.7407511380104861"/>
    <n v="1.8549047958723341"/>
    <n v="14.041701438303168"/>
    <n v="5.2621008624287988"/>
    <n v="21.760389125681495"/>
    <n v="56.695091200703573"/>
    <n v="1.8549047958723341"/>
    <n v="5.6296672610719014"/>
    <n v="300.38914611043236"/>
    <n v="0.1403084285517045"/>
    <n v="0"/>
    <n v="0"/>
    <n v="0"/>
    <n v="0.55604985321565148"/>
    <n v="0.55726816530572099"/>
    <n v="40.368875778051773"/>
    <n v="57.966627844732351"/>
    <n v="52.696934404302134"/>
    <n v="0"/>
    <n v="0.11493638105971322"/>
    <n v="9.3651489867696363"/>
    <n v="1.5440844131238918"/>
    <n v="135.256158"/>
    <m/>
    <m/>
    <m/>
    <m/>
    <s v="Asia-Pacific-40 2W2020"/>
  </r>
  <r>
    <s v="Asia-Pacific-40 "/>
    <s v="Asia &amp; Oceania"/>
    <s v="Indonesia"/>
    <n v="0"/>
    <x v="0"/>
    <d v="2006-01-01T00:00:00"/>
    <x v="5"/>
    <n v="284.505"/>
    <n v="3917.4801099999995"/>
    <n v="13769.459622853727"/>
    <n v="0.15854606200315183"/>
    <n v="0"/>
    <n v="82.526485648594303"/>
    <n v="672.53897900597417"/>
    <n v="0"/>
    <n v="611.39907182361287"/>
    <n v="122.27981436472258"/>
    <n v="16.123178847103866"/>
    <n v="0.4297984723105836"/>
    <n v="2363.8915977082097"/>
    <n v="0"/>
    <n v="0.22911494980176264"/>
    <n v="0"/>
    <n v="3.5397046992672293E-2"/>
    <n v="35.397046992672294"/>
    <n v="30.608748407287681"/>
    <n v="155.77854593997111"/>
    <n v="2.9994460969306491"/>
    <n v="79.686136239122916"/>
    <n v="3982.4338197412076"/>
    <n v="9.2544471903388335"/>
    <n v="7.6415463949147124"/>
    <n v="2.1032128070732283"/>
    <n v="15.905229559688234"/>
    <n v="5.9604544756135596"/>
    <n v="24.648293931674122"/>
    <n v="64.288612402252895"/>
    <n v="2.1032128070732283"/>
    <n v="6.3830063098385184"/>
    <n v="340.25494325725475"/>
    <n v="0.15892929892288404"/>
    <n v="0"/>
    <n v="0"/>
    <n v="0"/>
    <n v="0.55604985321565148"/>
    <n v="0.55651857998799426"/>
    <n v="40.314575320103025"/>
    <n v="57.89515984558814"/>
    <n v="52.631963495989218"/>
    <n v="0"/>
    <n v="0.12441625627905413"/>
    <n v="9.0356673164250729"/>
    <n v="1.5420074543498814"/>
    <n v="138.53047700000002"/>
    <m/>
    <m/>
    <m/>
    <m/>
    <s v="Asia-Pacific-40 2W2025"/>
  </r>
  <r>
    <s v="Asia-Pacific-40 "/>
    <s v="Asia &amp; Oceania"/>
    <s v="Indonesia"/>
    <n v="0"/>
    <x v="0"/>
    <d v="2000-12-31T00:00:00"/>
    <x v="6"/>
    <n v="295.48200000000003"/>
    <n v="4498.5199999999995"/>
    <n v="15224.34530698993"/>
    <n v="0.17741755741906251"/>
    <n v="0"/>
    <n v="82.526485648594303"/>
    <n v="752.98046482205905"/>
    <n v="0"/>
    <n v="684.52769529278089"/>
    <n v="136.90553905855617"/>
    <n v="22.304649822152548"/>
    <n v="0.46332953973019053"/>
    <n v="2548.3124685160483"/>
    <n v="0"/>
    <n v="0.23358700704367322"/>
    <n v="0"/>
    <n v="3.9612443721349436E-2"/>
    <n v="39.612443721349436"/>
    <n v="34.252060943447731"/>
    <n v="174.38615677534352"/>
    <n v="3.3581505319399882"/>
    <n v="89.208354723445737"/>
    <n v="4458.7653084571084"/>
    <n v="10.36001603935901"/>
    <n v="8.5548113265279895"/>
    <n v="2.3547752718071662"/>
    <n v="17.798404722365539"/>
    <n v="6.6699182610404684"/>
    <n v="27.582142682407262"/>
    <n v="71.978087160035912"/>
    <n v="2.3547752718071662"/>
    <n v="7.1464691388566326"/>
    <n v="380.75496905917333"/>
    <n v="0.1778464104435567"/>
    <n v="0"/>
    <n v="0"/>
    <n v="0"/>
    <n v="0.55604985321565148"/>
    <n v="0.55623018860664175"/>
    <n v="40.293684057019846"/>
    <n v="57.868284941205637"/>
    <n v="52.607531764732393"/>
    <n v="0"/>
    <n v="0.13406042913392163"/>
    <n v="8.8056613555901588"/>
    <n v="1.5412083765188673"/>
    <n v="141.80479600000001"/>
    <m/>
    <m/>
    <m/>
    <m/>
    <s v="Asia-Pacific-40 2W2030"/>
  </r>
  <r>
    <s v="Asia-Pacific-40 "/>
    <s v="Asia &amp; Oceania"/>
    <s v="Indonesia"/>
    <n v="0"/>
    <x v="0"/>
    <d v="2036-01-06T00:00:00"/>
    <x v="7"/>
    <n v="304.84699999999998"/>
    <n v="5876.94"/>
    <n v="19278.326504771248"/>
    <n v="0.23885285566114448"/>
    <n v="0"/>
    <n v="82.526485648594303"/>
    <n v="1013.9211697913099"/>
    <n v="0"/>
    <n v="921.74651799209983"/>
    <n v="184.34930359841997"/>
    <n v="28.984862103688876"/>
    <n v="0.60472730123117491"/>
    <n v="3326.0001567714626"/>
    <n v="0"/>
    <n v="0.24926398620704501"/>
    <n v="0"/>
    <n v="5.3330359559968683E-2"/>
    <n v="53.330359559968684"/>
    <n v="46.112699823151893"/>
    <n v="234.80572167468125"/>
    <n v="4.5218681038582664"/>
    <n v="120.11832808876431"/>
    <n v="6003.9216636205647"/>
    <n v="13.949519426617796"/>
    <n v="11.519049792839551"/>
    <n v="3.1708080218928232"/>
    <n v="23.961550682993689"/>
    <n v="8.9795454680561306"/>
    <n v="37.133154355095762"/>
    <n v="96.921646366869297"/>
    <n v="3.1708080218928232"/>
    <n v="9.6230336478375218"/>
    <n v="512.60096796475671"/>
    <n v="0.23943020984778457"/>
    <n v="0"/>
    <n v="0"/>
    <n v="0"/>
    <n v="0.55604985321565148"/>
    <n v="0.55611923447390788"/>
    <n v="40.285646465999477"/>
    <n v="57.857945236551217"/>
    <n v="52.598132033228374"/>
    <n v="0"/>
    <n v="0.17494139538840364"/>
    <n v="9.0745114906683888"/>
    <n v="1.540900943656931"/>
    <n v="141.80479600000001"/>
    <m/>
    <m/>
    <m/>
    <m/>
    <s v="Asia-Pacific-40 2W2035"/>
  </r>
  <r>
    <s v="Asia-Pacific-40 "/>
    <s v="Asia &amp; Oceania"/>
    <s v="Indonesia"/>
    <n v="0"/>
    <x v="0"/>
    <d v="2016-01-03T00:00:00"/>
    <x v="8"/>
    <n v="312.43900000000002"/>
    <n v="7255.3599999999988"/>
    <n v="23221.684872887185"/>
    <n v="0.31078362069583437"/>
    <n v="0"/>
    <n v="82.526485648594303"/>
    <n v="1319.3657709627532"/>
    <n v="0"/>
    <n v="1199.4234281479573"/>
    <n v="239.88468562959147"/>
    <n v="34.990113035504748"/>
    <n v="0.76778086483950936"/>
    <n v="4222.7947566173016"/>
    <n v="0"/>
    <n v="0.26757277924502082"/>
    <n v="0"/>
    <n v="6.9391403664717619E-2"/>
    <n v="69.391403664717615"/>
    <n v="59.999583305926642"/>
    <n v="305.53469619848704"/>
    <n v="5.8840703148617424"/>
    <n v="156.30175799141017"/>
    <n v="7812.6075506703428"/>
    <n v="18.151475464711361"/>
    <n v="14.988983803246583"/>
    <n v="4.1260165928289734"/>
    <n v="31.177594499067752"/>
    <n v="11.683744140469713"/>
    <n v="48.315839165456929"/>
    <n v="126.1193734697577"/>
    <n v="4.1260165928289734"/>
    <n v="12.521980589864674"/>
    <n v="666.97123781632058"/>
    <n v="0.31153484564581974"/>
    <n v="0"/>
    <n v="0"/>
    <n v="0"/>
    <n v="0.55604985321565148"/>
    <n v="0.55607654658388506"/>
    <n v="40.282554126912409"/>
    <n v="57.85396719477594"/>
    <n v="52.594515631614478"/>
    <n v="0"/>
    <n v="0.22209584483600833"/>
    <n v="9.5641572113193032"/>
    <n v="1.5407826636084425"/>
    <n v="141.80479600000001"/>
    <m/>
    <m/>
    <m/>
    <m/>
    <s v="Asia-Pacific-40 2W2040"/>
  </r>
  <r>
    <s v="Asia-Pacific-40 "/>
    <s v="Asia &amp; Oceania"/>
    <s v="Indonesia"/>
    <n v="0"/>
    <x v="0"/>
    <d v="2000-12-31T00:00:00"/>
    <x v="9"/>
    <n v="318.21600000000001"/>
    <n v="8633.7799999999988"/>
    <n v="27131.822409935383"/>
    <n v="0.38265763406662984"/>
    <n v="0"/>
    <n v="82.526485648594303"/>
    <n v="1624.5395902780776"/>
    <n v="0"/>
    <n v="1476.8541729800704"/>
    <n v="295.37083459601405"/>
    <n v="39.104183344239715"/>
    <n v="0.92820862117559788"/>
    <n v="5105.1474164657893"/>
    <n v="0"/>
    <n v="0.28156590567327416"/>
    <n v="0"/>
    <n v="8.5439612564258138E-2"/>
    <n v="85.439612564258141"/>
    <n v="73.875510367709936"/>
    <n v="376.20286385973588"/>
    <n v="7.245069127700682"/>
    <n v="192.45379205679802"/>
    <n v="9619.6901656254031"/>
    <n v="22.34980884641341"/>
    <n v="18.455897352448527"/>
    <n v="5.0803783550514421"/>
    <n v="38.38794502808863"/>
    <n v="14.385809264406682"/>
    <n v="59.489701103303254"/>
    <n v="155.2912162888544"/>
    <n v="5.0803783550514421"/>
    <n v="15.418357565911935"/>
    <n v="821.21971319418913"/>
    <n v="0.38358259260006095"/>
    <n v="0"/>
    <n v="0"/>
    <n v="0"/>
    <n v="0.55604985321565148"/>
    <n v="0.55606012307707453"/>
    <n v="40.281364397178059"/>
    <n v="57.852436704602866"/>
    <n v="52.593124276911695"/>
    <n v="0"/>
    <n v="0.26849565252613994"/>
    <n v="9.8959682276196705"/>
    <n v="1.5407371571854065"/>
    <n v="141.80479600000001"/>
    <m/>
    <m/>
    <m/>
    <m/>
    <s v="Asia-Pacific-40 2W2045"/>
  </r>
  <r>
    <s v="Asia-Pacific-40 "/>
    <s v="Asia &amp; Oceania"/>
    <s v="Indonesia"/>
    <n v="0"/>
    <x v="0"/>
    <d v="2041-01-06T00:00:00"/>
    <x v="10"/>
    <n v="322.23700000000002"/>
    <n v="10012.199999999999"/>
    <n v="31070.919850917173"/>
    <n v="0.45564834189839315"/>
    <n v="0"/>
    <n v="82.526485648594303"/>
    <n v="1934.4372519956826"/>
    <n v="0"/>
    <n v="1758.5793199960749"/>
    <n v="351.715863999215"/>
    <n v="49.51915465992041"/>
    <n v="1.0914819341019653"/>
    <n v="6003.1506375608096"/>
    <n v="0"/>
    <n v="0.29503192689383589"/>
    <n v="0"/>
    <n v="0.10173706329148935"/>
    <n v="101.73706329148935"/>
    <n v="87.967025375177442"/>
    <n v="447.96603663733919"/>
    <n v="8.6271375851624761"/>
    <n v="229.16583256957824"/>
    <n v="11454.745042829412"/>
    <n v="26.613189511368052"/>
    <n v="21.976508791258354"/>
    <n v="6.0495128607864972"/>
    <n v="45.710321560942845"/>
    <n v="17.129855919853654"/>
    <n v="70.837169455323789"/>
    <n v="184.91461549758728"/>
    <n v="6.0495128607864972"/>
    <n v="18.35956810075902"/>
    <n v="977.86472119892767"/>
    <n v="0.45674973328474472"/>
    <n v="0"/>
    <n v="0"/>
    <n v="0"/>
    <n v="0.55604985321565148"/>
    <n v="0.55605380438632146"/>
    <n v="40.28090666702591"/>
    <n v="57.851847872131479"/>
    <n v="52.592588974664977"/>
    <n v="0"/>
    <n v="0.31572123403423363"/>
    <n v="10.161309531520482"/>
    <n v="1.5407196492915223"/>
    <n v="141.80479600000001"/>
    <m/>
    <m/>
    <m/>
    <m/>
    <s v="Asia-Pacific-40 2W2050"/>
  </r>
  <r>
    <s v="Asia-Pacific-40 "/>
    <s v="Asia &amp; Oceania"/>
    <s v="Indonesia"/>
    <n v="0"/>
    <x v="1"/>
    <d v="2000-12-31T00:00:00"/>
    <x v="0"/>
    <n v="211.54042799999999"/>
    <n v="776.36961000000008"/>
    <n v="3670.0767666027418"/>
    <n v="5.4751241159748033E-2"/>
    <n v="0"/>
    <n v="31.752755670426136"/>
    <n v="107.31886127345433"/>
    <n v="0"/>
    <n v="89.432384394545281"/>
    <n v="3.43"/>
    <n v="0.13"/>
    <n v="1.6214394725532086E-2"/>
    <n v="507.32080996571648"/>
    <n v="0"/>
    <n v="4.7436686147851945E-2"/>
    <n v="0"/>
    <n v="1.6382468107115359E-2"/>
    <n v="16.382468107115358"/>
    <n v="10.544496882546529"/>
    <n v="196.09973853761042"/>
    <n v="3.1391871178810917"/>
    <n v="74.361062613214287"/>
    <n v="2075.0352132695766"/>
    <n v="2.7287131765044075"/>
    <n v="2.216542404511904"/>
    <n v="0.50444999034472982"/>
    <n v="5.4646692567665909"/>
    <n v="2.0531444737986462"/>
    <n v="8.4913524087478827"/>
    <n v="69.068668239099637"/>
    <n v="0.50444999034472982"/>
    <n v="1.7857661182467583"/>
    <n v="117.21803707895117"/>
    <n v="5.4751241159748033E-2"/>
    <n v="0"/>
    <n v="0"/>
    <n v="0"/>
    <n v="1.1915353997478244"/>
    <n v="1.3106889397226069"/>
    <n v="94.947176755200019"/>
    <n v="183.18272757708749"/>
    <n v="152.65227298090625"/>
    <n v="0"/>
    <n v="7.7443674771781018E-2"/>
    <n v="21.101377354421892"/>
    <n v="3.6316705103175591"/>
    <n v="160.427952"/>
    <m/>
    <m/>
    <m/>
    <m/>
    <s v="Asia-Pacific-40 3W2000"/>
  </r>
  <r>
    <s v="Asia-Pacific-40 "/>
    <s v="Asia &amp; Oceania"/>
    <s v="Indonesia"/>
    <n v="0"/>
    <x v="1"/>
    <d v="2006-01-01T00:00:00"/>
    <x v="1"/>
    <n v="226.25470300000001"/>
    <n v="1098.69534"/>
    <n v="4856.0110593590625"/>
    <n v="6.9918922500363051E-2"/>
    <n v="0"/>
    <n v="57.139620659510229"/>
    <n v="145.21769771573605"/>
    <n v="0"/>
    <n v="121.01474809644671"/>
    <n v="4.5999999999999996"/>
    <n v="0.51814904778694126"/>
    <n v="2.0331069096053218E-2"/>
    <n v="641.83283613660853"/>
    <n v="0"/>
    <n v="4.7461928934010154E-2"/>
    <n v="0"/>
    <n v="2.0060006700897783E-2"/>
    <n v="20.060006700897784"/>
    <n v="13.470226577304652"/>
    <n v="221.62822838745942"/>
    <n v="3.5203839392840419"/>
    <n v="83.893924180324348"/>
    <n v="1968.8435550876341"/>
    <n v="3.2894808585172757"/>
    <n v="2.6493583741741142"/>
    <n v="0.62845536277658953"/>
    <n v="6.9852680942585428"/>
    <n v="2.6228910983462601"/>
    <n v="10.847335478958392"/>
    <n v="77.128433576530384"/>
    <n v="0.62845536277658953"/>
    <n v="2.0981722616722145"/>
    <n v="149.74097307166889"/>
    <n v="6.9942342769485633E-2"/>
    <n v="0"/>
    <n v="0"/>
    <n v="0"/>
    <n v="1.1915353997478244"/>
    <n v="1.2373778851510551"/>
    <n v="89.636475302276779"/>
    <n v="165.76497506659516"/>
    <n v="138.13747922216263"/>
    <n v="0"/>
    <n v="8.8661170065922487E-2"/>
    <n v="18.258024741324363"/>
    <n v="3.4285394798351216"/>
    <n v="160.427952"/>
    <m/>
    <m/>
    <m/>
    <m/>
    <s v="Asia-Pacific-40 3W2005"/>
  </r>
  <r>
    <s v="Asia-Pacific-40 "/>
    <s v="Asia &amp; Oceania"/>
    <s v="Indonesia"/>
    <n v="0"/>
    <x v="1"/>
    <d v="2016-01-03T00:00:00"/>
    <x v="2"/>
    <n v="241.61312599999999"/>
    <n v="1623.2067900000002"/>
    <n v="6718.2061540812165"/>
    <n v="3.47959260597243E-2"/>
    <n v="0"/>
    <n v="82.526485648594303"/>
    <n v="74.108894705184539"/>
    <n v="0"/>
    <n v="61.75741225432045"/>
    <n v="6.01"/>
    <n v="0.35294079388731447"/>
    <n v="2.4874476397445392E-2"/>
    <n v="306.72544961478849"/>
    <n v="0"/>
    <n v="3.8363003887865767E-2"/>
    <n v="0"/>
    <n v="9.9057917307087649E-3"/>
    <n v="9.9057917307087653"/>
    <n v="6.7176676159860289"/>
    <n v="107.22377151128785"/>
    <n v="1.7031202246326802"/>
    <n v="40.590250686463463"/>
    <n v="902.87758122606192"/>
    <n v="1.608736998557859"/>
    <n v="1.2890409334501514"/>
    <n v="0.30543352470035795"/>
    <n v="3.4907028577654042"/>
    <n v="1.3081342456281204"/>
    <n v="5.4095333703579085"/>
    <n v="37.21097343314436"/>
    <n v="0.30543352470035795"/>
    <n v="1.0128305552785395"/>
    <n v="74.675370030948855"/>
    <n v="3.4880034635830677E-2"/>
    <n v="0"/>
    <n v="0"/>
    <n v="0"/>
    <n v="1.1915353997478244"/>
    <n v="1.2091725884405833"/>
    <n v="87.593264887478611"/>
    <n v="160.3984261826931"/>
    <n v="133.66535515224425"/>
    <n v="0"/>
    <n v="4.0998566156992503E-2"/>
    <n v="6.1026061446605722"/>
    <n v="3.3503879511285044"/>
    <n v="160.427952"/>
    <m/>
    <m/>
    <m/>
    <m/>
    <s v="Asia-Pacific-40 3W2010"/>
  </r>
  <r>
    <s v="Asia-Pacific-40 "/>
    <s v="Asia &amp; Oceania"/>
    <s v="Indonesia"/>
    <n v="0"/>
    <x v="1"/>
    <d v="2041-01-06T00:00:00"/>
    <x v="3"/>
    <n v="257.56381499999998"/>
    <n v="2306.9010600000001"/>
    <n v="8956.6193915865097"/>
    <n v="2.8018774593845885E-2"/>
    <n v="0"/>
    <n v="82.526485648594303"/>
    <n v="80.286942779559794"/>
    <n v="0"/>
    <n v="50.179339237224866"/>
    <n v="1.2544834809306216"/>
    <n v="0.2305874616781253"/>
    <n v="4.8705734574191707E-3"/>
    <n v="311.71670127482696"/>
    <n v="0"/>
    <n v="3.73230669307077E-2"/>
    <n v="0"/>
    <n v="7.3966159049361317E-3"/>
    <n v="7.396615904936132"/>
    <n v="5.409277350619301"/>
    <n v="67.090233977256645"/>
    <n v="1.0405459895483691"/>
    <n v="25.36208765453809"/>
    <n v="512.65190794407067"/>
    <n v="1.0764643514685395"/>
    <n v="0.8366527429674937"/>
    <n v="0.18773125177729394"/>
    <n v="2.8108237837368675"/>
    <n v="1.0533508579088906"/>
    <n v="4.3559264927104104"/>
    <n v="22.640987273753776"/>
    <n v="0.18773125177729394"/>
    <n v="0.61423945489498077"/>
    <n v="60.130957774134558"/>
    <n v="2.8086501465988591E-2"/>
    <n v="0"/>
    <n v="0"/>
    <n v="0"/>
    <n v="1.1915353997478244"/>
    <n v="1.1983210358722145"/>
    <n v="86.807171216774918"/>
    <n v="147.40361306808626"/>
    <n v="92.12725816755389"/>
    <n v="0"/>
    <n v="2.8717605013484259E-2"/>
    <n v="3.2062995822352831"/>
    <n v="3.3203203567059512"/>
    <n v="147.84205500000002"/>
    <m/>
    <m/>
    <m/>
    <m/>
    <s v="Asia-Pacific-40 3W2015"/>
  </r>
  <r>
    <s v="Asia-Pacific-40 "/>
    <s v="Asia &amp; Oceania"/>
    <s v="Indonesia"/>
    <n v="0"/>
    <x v="1"/>
    <d v="2046-01-07T00:00:00"/>
    <x v="4"/>
    <n v="271.85700000000003"/>
    <n v="3336.44022"/>
    <n v="12272.776570034979"/>
    <n v="3.3424994264559457E-2"/>
    <n v="0"/>
    <n v="82.526485648594303"/>
    <n v="96.113159717399029"/>
    <n v="0"/>
    <n v="60.070724823374391"/>
    <n v="1.5017681205843598"/>
    <n v="0.39169726384820003"/>
    <n v="5.5241105455602017E-3"/>
    <n v="353.54307491585291"/>
    <n v="0"/>
    <n v="3.6220674657039729E-2"/>
    <n v="0"/>
    <n v="8.5980813275448702E-3"/>
    <n v="8.59808132754487"/>
    <n v="6.4529968580272605"/>
    <n v="72.542050384744741"/>
    <n v="1.1125275499966161"/>
    <n v="27.405324591473565"/>
    <n v="528.02060406904207"/>
    <n v="1.1989355629062299"/>
    <n v="0.91971119405453772"/>
    <n v="0.20129863795457861"/>
    <n v="3.3531719431701319"/>
    <n v="1.2565947974008358"/>
    <n v="5.1964020606264247"/>
    <n v="24.159188172610214"/>
    <n v="0.20129863795457861"/>
    <n v="0.6543832849668072"/>
    <n v="71.733219880514284"/>
    <n v="3.3505789029703241E-2"/>
    <n v="0"/>
    <n v="0"/>
    <n v="0"/>
    <n v="1.1915353997478244"/>
    <n v="1.1941460685122591"/>
    <n v="86.504733810110935"/>
    <n v="143.13263828305318"/>
    <n v="89.457898926908229"/>
    <n v="0"/>
    <n v="3.1627220662130716E-2"/>
    <n v="2.5770224432628592"/>
    <n v="3.3087523138369108"/>
    <n v="135.256158"/>
    <m/>
    <m/>
    <m/>
    <m/>
    <s v="Asia-Pacific-40 3W2020"/>
  </r>
  <r>
    <s v="Asia-Pacific-40 "/>
    <s v="Asia &amp; Oceania"/>
    <s v="Indonesia"/>
    <n v="0"/>
    <x v="1"/>
    <d v="2036-01-06T00:00:00"/>
    <x v="5"/>
    <n v="284.505"/>
    <n v="3917.4801099999995"/>
    <n v="13769.459622853727"/>
    <n v="3.6654730640330632E-2"/>
    <n v="0"/>
    <n v="82.526485648594303"/>
    <n v="105.54219246777149"/>
    <n v="0"/>
    <n v="65.963870292357171"/>
    <n v="1.6490967573089292"/>
    <n v="0.19826626166828029"/>
    <n v="5.7963717942002045E-3"/>
    <n v="370.96779482881317"/>
    <n v="0"/>
    <n v="3.5955230676684144E-2"/>
    <n v="0"/>
    <n v="9.4310347837061066E-3"/>
    <n v="9.4310347837061066"/>
    <n v="7.0765266190242873"/>
    <n v="79.622955469073631"/>
    <n v="1.2212559662918772"/>
    <n v="30.080572898378573"/>
    <n v="579.57240800421232"/>
    <n v="1.3155799056636601"/>
    <n v="1.0093121333562816"/>
    <n v="0.22097896547939652"/>
    <n v="3.6771768274598147"/>
    <n v="1.3780150105098476"/>
    <n v="5.6985116085144396"/>
    <n v="26.520774051042203"/>
    <n v="0.22097896547939652"/>
    <n v="0.71834654748376958"/>
    <n v="78.664541626317529"/>
    <n v="3.6743332311584602E-2"/>
    <n v="0"/>
    <n v="0"/>
    <n v="0"/>
    <n v="1.1915353997478244"/>
    <n v="1.1925398142599875"/>
    <n v="86.388375685935017"/>
    <n v="142.97273252626024"/>
    <n v="89.357957828912646"/>
    <n v="0"/>
    <n v="3.3148924566197807E-2"/>
    <n v="2.4074237823523013"/>
    <n v="3.3043016878926026"/>
    <n v="138.53047700000002"/>
    <m/>
    <m/>
    <m/>
    <m/>
    <s v="Asia-Pacific-40 3W2025"/>
  </r>
  <r>
    <s v="Asia-Pacific-40 "/>
    <s v="Asia &amp; Oceania"/>
    <s v="Indonesia"/>
    <n v="0"/>
    <x v="1"/>
    <d v="2031-01-05T00:00:00"/>
    <x v="6"/>
    <n v="295.48200000000003"/>
    <n v="4498.5199999999995"/>
    <n v="15224.34530698993"/>
    <n v="4.0064103061380391E-2"/>
    <n v="0"/>
    <n v="82.526485648594303"/>
    <n v="115.41881632356193"/>
    <n v="0"/>
    <n v="72.136760202226199"/>
    <n v="1.8034190050556549"/>
    <n v="0.29357033405599531"/>
    <n v="6.1033125708356336E-3"/>
    <n v="390.61200453348062"/>
    <n v="0"/>
    <n v="3.5804827775864585E-2"/>
    <n v="0"/>
    <n v="1.0309435431990513E-2"/>
    <n v="10.309435431990513"/>
    <n v="7.7347367400715239"/>
    <n v="87.06844860438153"/>
    <n v="1.3355284456692964"/>
    <n v="32.893491435646325"/>
    <n v="633.80824397895071"/>
    <n v="1.4383883790494518"/>
    <n v="1.103598533824055"/>
    <n v="0.24165814667745777"/>
    <n v="4.0192026736154141"/>
    <n v="1.5061885447454406"/>
    <n v="6.2285481953260833"/>
    <n v="29.002584439305046"/>
    <n v="0.24165814667745777"/>
    <n v="0.78556931860224333"/>
    <n v="85.981379427335071"/>
    <n v="4.0160945854289191E-2"/>
    <n v="0"/>
    <n v="0"/>
    <n v="0"/>
    <n v="1.1915353997478244"/>
    <n v="1.1919218327285179"/>
    <n v="86.343608693613959"/>
    <n v="142.91514344544069"/>
    <n v="89.321964653400414"/>
    <n v="0"/>
    <n v="3.4890231662133439E-2"/>
    <n v="2.291739379171486"/>
    <n v="3.3025893782547158"/>
    <n v="141.80479600000001"/>
    <m/>
    <m/>
    <m/>
    <m/>
    <s v="Asia-Pacific-40 3W2030"/>
  </r>
  <r>
    <s v="Asia-Pacific-40 "/>
    <s v="Asia &amp; Oceania"/>
    <s v="Indonesia"/>
    <n v="0"/>
    <x v="1"/>
    <d v="2026-01-04T00:00:00"/>
    <x v="7"/>
    <n v="304.84699999999998"/>
    <n v="5876.94"/>
    <n v="19278.326504771248"/>
    <n v="5.275583608139537E-2"/>
    <n v="0"/>
    <n v="82.526485648594303"/>
    <n v="152.01216399234511"/>
    <n v="0"/>
    <n v="95.007602495215693"/>
    <n v="2.3751900623803923"/>
    <n v="0.36864830826266803"/>
    <n v="7.791416882503001E-3"/>
    <n v="498.65068048019208"/>
    <n v="0"/>
    <n v="3.737091114932526E-2"/>
    <n v="0"/>
    <n v="1.3575920102118888E-2"/>
    <n v="13.575920102118888"/>
    <n v="10.184990363238658"/>
    <n v="114.67051465460021"/>
    <n v="1.758949236628276"/>
    <n v="43.32129709021352"/>
    <n v="834.75587681184732"/>
    <n v="1.8942733780451702"/>
    <n v="1.4534090987725488"/>
    <n v="0.31827546835897258"/>
    <n v="5.2924284140920248"/>
    <n v="1.9833274653005084"/>
    <n v="8.2016628979381494"/>
    <n v="38.197806583201469"/>
    <n v="0.31827546835897258"/>
    <n v="1.034632791172899"/>
    <n v="113.2190467903729"/>
    <n v="5.288335728162126E-2"/>
    <n v="0"/>
    <n v="0"/>
    <n v="0"/>
    <n v="1.1915353997478244"/>
    <n v="1.1916840738726597"/>
    <n v="86.326385284284598"/>
    <n v="142.89298693546689"/>
    <n v="89.308116834666805"/>
    <n v="0"/>
    <n v="4.4533553232011101E-2"/>
    <n v="2.3100321089068272"/>
    <n v="3.3019305935505661"/>
    <n v="141.80479600000001"/>
    <m/>
    <m/>
    <m/>
    <m/>
    <s v="Asia-Pacific-40 3W2035"/>
  </r>
  <r>
    <s v="Asia-Pacific-40 "/>
    <s v="Asia &amp; Oceania"/>
    <s v="Indonesia"/>
    <n v="0"/>
    <x v="1"/>
    <d v="2021-01-03T00:00:00"/>
    <x v="8"/>
    <n v="312.43900000000002"/>
    <n v="7255.3599999999988"/>
    <n v="23221.684872887185"/>
    <n v="7.0878239429966988E-2"/>
    <n v="0"/>
    <n v="82.526485648594303"/>
    <n v="204.24624956142009"/>
    <n v="0"/>
    <n v="127.65390597588755"/>
    <n v="3.1913476493971888"/>
    <n v="0.37966810018097086"/>
    <n v="1.0214306310662846E-2"/>
    <n v="653.7156038824221"/>
    <n v="0"/>
    <n v="4.1421975503913633E-2"/>
    <n v="0"/>
    <n v="1.8239759749079352E-2"/>
    <n v="18.239759749079351"/>
    <n v="13.683683914017543"/>
    <n v="154.07187475608939"/>
    <n v="2.3633522354348164"/>
    <n v="58.20673752882022"/>
    <n v="1121.5927326849908"/>
    <n v="2.5450999818403828"/>
    <n v="1.9527831466149081"/>
    <n v="0.42764058501922331"/>
    <n v="7.1104551868198413"/>
    <n v="2.6646295347629483"/>
    <n v="11.019054379254595"/>
    <n v="51.323252897605592"/>
    <n v="0.42764058501922331"/>
    <n v="1.3901510360774154"/>
    <n v="152.11144969931897"/>
    <n v="7.1049566032545391E-2"/>
    <n v="0"/>
    <n v="0"/>
    <n v="0"/>
    <n v="1.1915353997478244"/>
    <n v="1.1915925998226107"/>
    <n v="86.319758843383738"/>
    <n v="142.88446256023411"/>
    <n v="89.302789100146313"/>
    <n v="0"/>
    <n v="5.8378626704986732E-2"/>
    <n v="2.5139703266384239"/>
    <n v="3.3016771363038049"/>
    <n v="141.80479600000001"/>
    <m/>
    <m/>
    <m/>
    <m/>
    <s v="Asia-Pacific-40 3W2040"/>
  </r>
  <r>
    <s v="Asia-Pacific-40 "/>
    <s v="Asia &amp; Oceania"/>
    <s v="Indonesia"/>
    <n v="0"/>
    <x v="1"/>
    <d v="2011-01-02T00:00:00"/>
    <x v="9"/>
    <n v="318.21600000000001"/>
    <n v="8633.7799999999988"/>
    <n v="27131.822409935383"/>
    <n v="8.464474403471739E-2"/>
    <n v="0"/>
    <n v="82.526485648594303"/>
    <n v="243.92369609773891"/>
    <n v="0"/>
    <n v="152.45231006108682"/>
    <n v="3.8113077515271705"/>
    <n v="0.49343306958787903"/>
    <n v="1.1977109106792777E-2"/>
    <n v="766.53498283473778"/>
    <n v="0"/>
    <n v="4.2276960695784627E-2"/>
    <n v="0"/>
    <n v="2.1782566403225116E-2"/>
    <n v="21.782566403225115"/>
    <n v="16.34143189318965"/>
    <n v="184.00163175710878"/>
    <n v="2.8224621345897547"/>
    <n v="69.513898034161571"/>
    <n v="1339.4764109527225"/>
    <n v="3.0394817032480863"/>
    <n v="2.3321164061150297"/>
    <n v="0.51071523870464086"/>
    <n v="8.4915012576374664"/>
    <n v="3.1821739186991955"/>
    <n v="13.159257974490455"/>
    <n v="61.29345126005996"/>
    <n v="0.51071523870464086"/>
    <n v="1.6602056565652354"/>
    <n v="181.65567920561196"/>
    <n v="8.4849346978275467E-2"/>
    <n v="0"/>
    <n v="0"/>
    <n v="0"/>
    <n v="1.1915353997478244"/>
    <n v="1.1915574065937311"/>
    <n v="86.3172094225244"/>
    <n v="142.88118293843468"/>
    <n v="89.300739336521687"/>
    <n v="0"/>
    <n v="6.8452140694450048E-2"/>
    <n v="2.5229466587317626"/>
    <n v="3.3015796225401566"/>
    <n v="141.80479600000001"/>
    <m/>
    <m/>
    <m/>
    <m/>
    <s v="Asia-Pacific-40 3W2045"/>
  </r>
  <r>
    <s v="Asia-Pacific-40 "/>
    <s v="Asia &amp; Oceania"/>
    <s v="Indonesia"/>
    <n v="0"/>
    <x v="1"/>
    <d v="2046-01-07T00:00:00"/>
    <x v="10"/>
    <n v="322.23700000000002"/>
    <n v="10012.199999999999"/>
    <n v="31070.919850917173"/>
    <n v="7.1314121899264254E-2"/>
    <n v="0"/>
    <n v="82.526485648594303"/>
    <n v="205.51071499569483"/>
    <n v="0"/>
    <n v="128.44419687230925"/>
    <n v="3.2111049218077312"/>
    <n v="0.30222441254921278"/>
    <n v="9.9650410157980963E-3"/>
    <n v="637.76262501107817"/>
    <n v="0"/>
    <n v="3.1343597307153755E-2"/>
    <n v="0"/>
    <n v="1.8352096721877282E-2"/>
    <n v="18.352096721877281"/>
    <n v="13.767834959267736"/>
    <n v="155.02492829861242"/>
    <n v="2.37798172867193"/>
    <n v="58.566805597809449"/>
    <n v="1128.5363204297726"/>
    <n v="2.5608138188295442"/>
    <n v="1.9648494534905976"/>
    <n v="0.43028805952223598"/>
    <n v="7.1541826099271955"/>
    <n v="2.6810163032650429"/>
    <n v="11.086818656002693"/>
    <n v="51.640989352511937"/>
    <n v="0.43028805952223598"/>
    <n v="1.3987573039394479"/>
    <n v="153.0468949761283"/>
    <n v="7.1486502115239201E-2"/>
    <n v="0"/>
    <n v="0"/>
    <n v="0"/>
    <n v="1.1915353997478244"/>
    <n v="1.1915438665421174"/>
    <n v="86.316228572198384"/>
    <n v="142.87992115456743"/>
    <n v="89.299950721604631"/>
    <n v="0"/>
    <n v="5.6952170985570497E-2"/>
    <n v="1.8329734445853343"/>
    <n v="3.3015421056246907"/>
    <n v="141.80479600000001"/>
    <m/>
    <m/>
    <m/>
    <m/>
    <s v="Asia-Pacific-40 3W2050"/>
  </r>
  <r>
    <s v="Asia-Pacific-40 "/>
    <s v="Asia &amp; Oceania"/>
    <s v="Indonesia"/>
    <n v="0"/>
    <x v="2"/>
    <d v="2011-01-02T00:00:00"/>
    <x v="0"/>
    <n v="211.54042799999999"/>
    <n v="776.36961000000008"/>
    <n v="3670.0767666027418"/>
    <m/>
    <m/>
    <n v="31.752755670426136"/>
    <n v="2262.36"/>
    <n v="871.74199999999996"/>
    <n v="0"/>
    <n v="0"/>
    <n v="0"/>
    <n v="0"/>
    <n v="10694.693309403725"/>
    <n v="1122.844053620285"/>
    <n v="1"/>
    <n v="1"/>
    <n v="0.3513316807841913"/>
    <n v="351.33168078419129"/>
    <n v="312.35529329349305"/>
    <n v="902.06949743073369"/>
    <n v="55.116275352113618"/>
    <n v="3390.0212780981751"/>
    <n v="34208.631543994285"/>
    <n v="293.96364884990135"/>
    <n v="263.1421395808336"/>
    <n v="95.352219895583289"/>
    <n v="530.23009857522788"/>
    <n v="64.542037456083307"/>
    <n v="247.81325583740974"/>
    <n v="3234.7707135505184"/>
    <n v="95.352219895583289"/>
    <n v="251.88322754874221"/>
    <n v="3397.408119178112"/>
    <n v="1.5868915389354272"/>
    <s v="-"/>
    <s v="-"/>
    <s v="-"/>
    <s v="na"/>
    <s v="na"/>
    <n v="0"/>
    <n v="0"/>
    <n v="155.2943301615089"/>
    <n v="403.02254656101383"/>
    <n v="1.6608252337666223"/>
    <n v="452.53146988093886"/>
    <e v="#VALUE!"/>
    <n v="160.427952"/>
    <m/>
    <m/>
    <m/>
    <m/>
    <s v="Asia-Pacific-40 All2000"/>
  </r>
  <r>
    <s v="Asia-Pacific-40 "/>
    <s v="Asia &amp; Oceania"/>
    <s v="Indonesia"/>
    <n v="0"/>
    <x v="2"/>
    <d v="2036-01-06T00:00:00"/>
    <x v="1"/>
    <n v="226.25470300000001"/>
    <n v="1098.69534"/>
    <n v="4856.0110593590625"/>
    <m/>
    <m/>
    <n v="57.139620659510229"/>
    <n v="3059.6669999999999"/>
    <n v="1082.7170000000001"/>
    <n v="0"/>
    <n v="0"/>
    <n v="0"/>
    <n v="0"/>
    <n v="13523.108953894318"/>
    <n v="985.45698755762453"/>
    <n v="1"/>
    <n v="1"/>
    <n v="0.43946744178475011"/>
    <n v="439.46744178475012"/>
    <n v="389.72868496757314"/>
    <n v="1064.7543587052917"/>
    <n v="77.583549830687062"/>
    <n v="4007.0118810244971"/>
    <n v="34601.164354073771"/>
    <n v="326.60657217015347"/>
    <n v="291.5419313605388"/>
    <n v="106.47560036843743"/>
    <n v="345.02135215878229"/>
    <n v="80.132936930763947"/>
    <n v="309.5957480368092"/>
    <n v="3813.0260448278582"/>
    <n v="106.47560036843743"/>
    <n v="277.86552349681915"/>
    <n v="4249.2153736382224"/>
    <n v="1.9847612317981058"/>
    <s v="-"/>
    <s v="-"/>
    <s v="-"/>
    <s v="na"/>
    <s v="na"/>
    <n v="0"/>
    <n v="0"/>
    <n v="143.63244163000422"/>
    <n v="405.89317594971732"/>
    <n v="1.9423571574764134"/>
    <n v="399.99026644160534"/>
    <e v="#VALUE!"/>
    <n v="160.427952"/>
    <m/>
    <m/>
    <m/>
    <m/>
    <s v="Asia-Pacific-40 All2005"/>
  </r>
  <r>
    <s v="Asia-Pacific-40 "/>
    <s v="Asia &amp; Oceania"/>
    <s v="Indonesia"/>
    <n v="0"/>
    <x v="2"/>
    <d v="2000-12-31T00:00:00"/>
    <x v="2"/>
    <n v="241.61312599999999"/>
    <n v="1623.2067900000002"/>
    <n v="6718.2061540812165"/>
    <m/>
    <m/>
    <n v="82.526485648594303"/>
    <n v="1931.7802881600001"/>
    <n v="636.99915011095788"/>
    <n v="0"/>
    <n v="0"/>
    <n v="0"/>
    <n v="0"/>
    <n v="7995.3449555551051"/>
    <n v="392.43253172379707"/>
    <n v="1"/>
    <n v="1"/>
    <n v="0.24840638628267381"/>
    <n v="248.40638628267382"/>
    <n v="218.85092726156191"/>
    <n v="582.17632926552619"/>
    <n v="50.339096608972525"/>
    <n v="1844.6357773748305"/>
    <n v="16134.091500352884"/>
    <n v="131.35408260112379"/>
    <n v="115.35948367715409"/>
    <n v="42.17832934217725"/>
    <n v="194.25274285757857"/>
    <n v="45.118313709378526"/>
    <n v="173.73261355218338"/>
    <n v="1735.4579017549363"/>
    <n v="42.17832934217725"/>
    <n v="107.05140096811931"/>
    <n v="2386.3677658796173"/>
    <n v="1.1146458369501739"/>
    <s v="-"/>
    <s v="-"/>
    <s v="-"/>
    <s v="na"/>
    <s v="na"/>
    <n v="0"/>
    <n v="0"/>
    <n v="128.58935760198599"/>
    <n v="389.96345009158068"/>
    <n v="1.0281162716411103"/>
    <n v="153.03434399918558"/>
    <e v="#VALUE!"/>
    <n v="160.427952"/>
    <m/>
    <m/>
    <m/>
    <m/>
    <s v="Asia-Pacific-40 All2010"/>
  </r>
  <r>
    <s v="Asia-Pacific-40 "/>
    <s v="Asia &amp; Oceania"/>
    <s v="Indonesia"/>
    <n v="0"/>
    <x v="2"/>
    <d v="2046-01-07T00:00:00"/>
    <x v="3"/>
    <n v="257.56381499999998"/>
    <n v="2306.9010600000001"/>
    <n v="8956.6193915865097"/>
    <m/>
    <m/>
    <n v="82.526485648594303"/>
    <n v="2151.1346569834914"/>
    <n v="703.44026874916722"/>
    <n v="0"/>
    <n v="0"/>
    <n v="0"/>
    <n v="0"/>
    <n v="8351.8511984437391"/>
    <n v="304.9286685702798"/>
    <n v="1"/>
    <n v="1"/>
    <n v="0.28498992200923462"/>
    <n v="284.98992200923465"/>
    <n v="255.26988625580151"/>
    <n v="540.40115464655821"/>
    <n v="54.395996266004055"/>
    <n v="1750.1175059118859"/>
    <n v="11859.660394340026"/>
    <n v="95.757771508239301"/>
    <n v="81.748578452414009"/>
    <n v="29.539309145232778"/>
    <n v="165.62108063471365"/>
    <n v="52.299957058823423"/>
    <n v="202.96992919697809"/>
    <n v="1623.0424141551496"/>
    <n v="29.539309145232778"/>
    <n v="72.308882124607749"/>
    <n v="2788.1008586568696"/>
    <n v="1.3022908956170751"/>
    <s v="-"/>
    <s v="-"/>
    <s v="-"/>
    <s v="na"/>
    <s v="na"/>
    <n v="0"/>
    <n v="0"/>
    <n v="132.48353425204556"/>
    <n v="405.1373438088691"/>
    <n v="1.1064827643170088"/>
    <n v="123.53799083573816"/>
    <e v="#VALUE!"/>
    <n v="147.84205500000002"/>
    <m/>
    <m/>
    <m/>
    <m/>
    <s v="Asia-Pacific-40 All2015"/>
  </r>
  <r>
    <s v="Asia-Pacific-40 "/>
    <s v="Asia &amp; Oceania"/>
    <s v="Indonesia"/>
    <n v="0"/>
    <x v="2"/>
    <d v="2026-01-04T00:00:00"/>
    <x v="4"/>
    <n v="271.85700000000003"/>
    <n v="3336.44022"/>
    <n v="12272.776570034979"/>
    <m/>
    <m/>
    <n v="82.526485648594303"/>
    <n v="2653.5441602747396"/>
    <n v="851.57623463072446"/>
    <n v="0"/>
    <n v="0"/>
    <n v="0"/>
    <n v="0"/>
    <n v="9760.8086614460517"/>
    <n v="255.23497454743082"/>
    <n v="1"/>
    <n v="1"/>
    <n v="0.36965287363143151"/>
    <n v="369.65287363143153"/>
    <n v="335.77636148893316"/>
    <n v="643.58225455248794"/>
    <n v="59.687771069416932"/>
    <n v="1866.0346487966358"/>
    <n v="11009.63563145624"/>
    <n v="89.333272744959601"/>
    <n v="73.865662822099779"/>
    <n v="25.758592008436558"/>
    <n v="179.13307697360622"/>
    <n v="68.354099691761064"/>
    <n v="267.4222617971721"/>
    <n v="1699.1914164192419"/>
    <n v="25.758592008436558"/>
    <n v="61.67842210112633"/>
    <n v="3673.2249060832482"/>
    <n v="1.715722491850793"/>
    <s v="-"/>
    <s v="-"/>
    <s v="-"/>
    <s v="na"/>
    <s v="na"/>
    <n v="0"/>
    <n v="0"/>
    <n v="139.30534082129569"/>
    <n v="434.08077703310607"/>
    <n v="1.3597327772741974"/>
    <n v="110.79259607757382"/>
    <e v="#VALUE!"/>
    <n v="135.256158"/>
    <m/>
    <m/>
    <m/>
    <m/>
    <s v="Asia-Pacific-40 All2020"/>
  </r>
  <r>
    <s v="Asia-Pacific-40 "/>
    <s v="Asia &amp; Oceania"/>
    <s v="Indonesia"/>
    <n v="0"/>
    <x v="2"/>
    <d v="2011-01-02T00:00:00"/>
    <x v="5"/>
    <n v="284.505"/>
    <n v="3917.4801099999995"/>
    <n v="13769.459622853727"/>
    <m/>
    <m/>
    <n v="82.526485648594303"/>
    <n v="2935.3779820473337"/>
    <n v="936.35884897536334"/>
    <n v="0"/>
    <n v="0"/>
    <n v="0"/>
    <n v="0"/>
    <n v="10317.49172087427"/>
    <n v="239.02070276889381"/>
    <n v="1"/>
    <n v="1"/>
    <n v="0.41314361670820932"/>
    <n v="413.14361670820932"/>
    <n v="380.50866372105213"/>
    <n v="690.05860706569092"/>
    <n v="51.622442317164129"/>
    <n v="1706.2792608319198"/>
    <n v="9889.803485228038"/>
    <n v="83.568985779634019"/>
    <n v="67.544046139711014"/>
    <n v="23.061116941847885"/>
    <n v="202.65160436984698"/>
    <n v="77.387810929665932"/>
    <n v="303.1208527913862"/>
    <n v="1517.2030030255248"/>
    <n v="23.061116941847885"/>
    <n v="53.871485120769272"/>
    <n v="4163.6196264669343"/>
    <n v="1.944780410480756"/>
    <s v="-"/>
    <s v="-"/>
    <s v="-"/>
    <s v="na"/>
    <s v="na"/>
    <n v="0"/>
    <n v="0"/>
    <n v="140.74630907330533"/>
    <n v="441.22359409568583"/>
    <n v="1.4521488786074386"/>
    <n v="105.46157353896798"/>
    <e v="#VALUE!"/>
    <n v="138.53047700000002"/>
    <m/>
    <m/>
    <m/>
    <m/>
    <s v="Asia-Pacific-40 All2025"/>
  </r>
  <r>
    <s v="Asia-Pacific-40 "/>
    <s v="Asia &amp; Oceania"/>
    <s v="Indonesia"/>
    <n v="0"/>
    <x v="2"/>
    <d v="2046-01-07T00:00:00"/>
    <x v="6"/>
    <n v="295.48200000000003"/>
    <n v="4498.5199999999995"/>
    <n v="15224.34530698993"/>
    <m/>
    <m/>
    <n v="82.526485648594303"/>
    <n v="3223.5545733127015"/>
    <n v="1023.4377328996503"/>
    <n v="0"/>
    <n v="0"/>
    <n v="0"/>
    <n v="0"/>
    <n v="10909.478659656768"/>
    <n v="227.50543131955629"/>
    <n v="1"/>
    <n v="1"/>
    <n v="0.46161581468285184"/>
    <n v="461.61581468285186"/>
    <n v="427.93903879000169"/>
    <n v="751.16990141413942"/>
    <n v="49.991705897639974"/>
    <n v="1729.2463683985006"/>
    <n v="9890.4553982808357"/>
    <n v="85.985594975214354"/>
    <n v="68.731008159703819"/>
    <n v="23.072416877919174"/>
    <n v="227.48225025825602"/>
    <n v="86.957157713923436"/>
    <n v="340.98188107607825"/>
    <n v="1516.5924560797539"/>
    <n v="23.072416877919174"/>
    <n v="53.549631639490912"/>
    <n v="4683.7470429106734"/>
    <n v="2.1877261406871664"/>
    <s v="-"/>
    <s v="-"/>
    <s v="-"/>
    <s v="na"/>
    <s v="na"/>
    <n v="0"/>
    <n v="0"/>
    <n v="143.20086853949866"/>
    <n v="451.04435750573799"/>
    <n v="1.5622468193759749"/>
    <n v="102.61504109859507"/>
    <e v="#VALUE!"/>
    <n v="141.80479600000001"/>
    <m/>
    <m/>
    <m/>
    <m/>
    <s v="Asia-Pacific-40 All2030"/>
  </r>
  <r>
    <s v="Asia-Pacific-40 "/>
    <s v="Asia &amp; Oceania"/>
    <s v="Indonesia"/>
    <n v="0"/>
    <x v="2"/>
    <d v="2016-01-03T00:00:00"/>
    <x v="7"/>
    <n v="304.84699999999998"/>
    <n v="5876.94"/>
    <n v="19278.326504771248"/>
    <m/>
    <m/>
    <n v="82.526485648594303"/>
    <n v="4067.6600949048498"/>
    <n v="1273.5652315420325"/>
    <n v="0"/>
    <n v="0"/>
    <n v="0"/>
    <n v="0"/>
    <n v="13343.283991329585"/>
    <n v="216.70550176486958"/>
    <n v="1"/>
    <n v="1"/>
    <n v="0.60488487837388794"/>
    <n v="604.88487837388789"/>
    <n v="562.02361703835777"/>
    <n v="985.52832580559993"/>
    <n v="61.151185202651412"/>
    <n v="2139.341853988024"/>
    <n v="12752.679802930274"/>
    <n v="108.16551097708708"/>
    <n v="85.862222749613551"/>
    <n v="28.230021942069342"/>
    <n v="296.95950624494378"/>
    <n v="113.873661384716"/>
    <n v="448.14995565364177"/>
    <n v="1860.1611661482682"/>
    <n v="28.230021942069342"/>
    <n v="65.927059135164953"/>
    <n v="6156.1101528831641"/>
    <n v="2.8754505704566546"/>
    <s v="-"/>
    <s v="-"/>
    <s v="-"/>
    <s v="na"/>
    <s v="na"/>
    <n v="0"/>
    <n v="0"/>
    <n v="148.70585650250533"/>
    <n v="474.95398224831672"/>
    <n v="1.984224474486834"/>
    <n v="102.92514103834442"/>
    <e v="#VALUE!"/>
    <n v="141.80479600000001"/>
    <m/>
    <m/>
    <m/>
    <m/>
    <s v="Asia-Pacific-40 All2035"/>
  </r>
  <r>
    <s v="Asia-Pacific-40 "/>
    <s v="Asia &amp; Oceania"/>
    <s v="Indonesia"/>
    <n v="0"/>
    <x v="2"/>
    <d v="2026-01-04T00:00:00"/>
    <x v="8"/>
    <n v="312.43900000000002"/>
    <n v="7255.3599999999988"/>
    <n v="23221.684872887185"/>
    <m/>
    <m/>
    <n v="82.526485648594303"/>
    <n v="4930.8669390266641"/>
    <n v="1537.9021163256161"/>
    <n v="0"/>
    <n v="0"/>
    <n v="0"/>
    <n v="0"/>
    <n v="15781.854822946763"/>
    <n v="211.96771990991715"/>
    <n v="1"/>
    <n v="1"/>
    <n v="0.76681367007451728"/>
    <n v="766.81367007451729"/>
    <n v="713.30522144268127"/>
    <n v="1257.0017959935608"/>
    <n v="74.105381650996819"/>
    <n v="2630.0451782162036"/>
    <n v="16421.448187521848"/>
    <n v="132.88430981759103"/>
    <n v="105.01265008742369"/>
    <n v="34.00268534505787"/>
    <n v="374.59704646684429"/>
    <n v="144.09549617588118"/>
    <n v="569.20972526680009"/>
    <n v="2275.7359245584371"/>
    <n v="34.00268534505787"/>
    <n v="79.879010247198877"/>
    <n v="7820.5996674478674"/>
    <n v="3.6529151065537935"/>
    <s v="-"/>
    <s v="-"/>
    <s v="-"/>
    <s v="na"/>
    <s v="na"/>
    <n v="0"/>
    <n v="0"/>
    <n v="155.51295128354926"/>
    <n v="498.61019237466331"/>
    <n v="2.4542828202449671"/>
    <n v="105.68926560150253"/>
    <e v="#VALUE!"/>
    <n v="141.80479600000001"/>
    <m/>
    <m/>
    <m/>
    <m/>
    <s v="Asia-Pacific-40 All2040"/>
  </r>
  <r>
    <s v="Asia-Pacific-40 "/>
    <s v="Asia &amp; Oceania"/>
    <s v="Indonesia"/>
    <n v="0"/>
    <x v="2"/>
    <d v="2006-01-01T00:00:00"/>
    <x v="9"/>
    <n v="318.21600000000001"/>
    <n v="8633.7799999999988"/>
    <n v="27131.822409935383"/>
    <m/>
    <m/>
    <n v="82.526485648594303"/>
    <n v="5769.6601667503546"/>
    <n v="1806.8578244204732"/>
    <n v="0"/>
    <n v="0"/>
    <n v="0"/>
    <n v="0"/>
    <n v="18131.269850511457"/>
    <n v="209.2777235950503"/>
    <n v="1"/>
    <n v="1"/>
    <n v="0.92318877960719237"/>
    <n v="923.18877960719237"/>
    <n v="859.28635474744101"/>
    <n v="1517.2513276623099"/>
    <n v="87.151482108031942"/>
    <n v="3118.6891514903955"/>
    <n v="20132.047735162301"/>
    <n v="157.45307301384042"/>
    <n v="124.11176879026561"/>
    <n v="39.865234781061105"/>
    <n v="449.2175119284999"/>
    <n v="173.21739717001287"/>
    <n v="686.06895757742814"/>
    <n v="2691.9297098455691"/>
    <n v="39.865234781061105"/>
    <n v="93.911099436556654"/>
    <n v="9427.3427562638917"/>
    <n v="4.4034069295679634"/>
    <s v="-"/>
    <s v="-"/>
    <s v="-"/>
    <s v="na"/>
    <s v="na"/>
    <n v="0"/>
    <n v="0"/>
    <n v="160.00747928402862"/>
    <n v="510.93603886807949"/>
    <n v="2.9011387849988446"/>
    <n v="106.92753111698381"/>
    <e v="#VALUE!"/>
    <n v="141.80479600000001"/>
    <m/>
    <m/>
    <m/>
    <m/>
    <s v="Asia-Pacific-40 All2045"/>
  </r>
  <r>
    <s v="Asia-Pacific-40 "/>
    <s v="Asia &amp; Oceania"/>
    <s v="Indonesia"/>
    <n v="0"/>
    <x v="2"/>
    <d v="2036-01-06T00:00:00"/>
    <x v="10"/>
    <n v="322.23700000000002"/>
    <n v="10012.199999999999"/>
    <n v="31070.919850917173"/>
    <m/>
    <m/>
    <n v="82.526485648594303"/>
    <n v="6556.7048026357133"/>
    <n v="2074.0434722454502"/>
    <n v="0"/>
    <n v="0"/>
    <n v="0"/>
    <n v="0"/>
    <n v="20347.461038414935"/>
    <n v="207.15162224540566"/>
    <n v="1"/>
    <n v="1"/>
    <n v="1.0670809458434094"/>
    <n v="1067.0809458434094"/>
    <n v="994.42119487606885"/>
    <n v="1720.3820386834707"/>
    <n v="99.497315437092382"/>
    <n v="3570.7299945088917"/>
    <n v="23540.438358490788"/>
    <n v="181.0957731960381"/>
    <n v="142.50984263115504"/>
    <n v="45.635698854420028"/>
    <n v="518.13776321821354"/>
    <n v="200.14127071840801"/>
    <n v="794.27992415766084"/>
    <n v="3076.9638486579383"/>
    <n v="45.635698854420028"/>
    <n v="107.46893936148567"/>
    <n v="10915.034125212329"/>
    <n v="5.0982910185901131"/>
    <s v="-"/>
    <s v="-"/>
    <s v="-"/>
    <s v="na"/>
    <s v="na"/>
    <n v="0"/>
    <n v="0"/>
    <n v="162.74652862432606"/>
    <n v="514.49304709517048"/>
    <n v="3.3114786503207556"/>
    <n v="106.57806933974645"/>
    <e v="#VALUE!"/>
    <n v="141.80479600000001"/>
    <m/>
    <m/>
    <m/>
    <m/>
    <s v="Asia-Pacific-40 All2050"/>
  </r>
  <r>
    <s v="Asia-Pacific-40 "/>
    <s v="Asia &amp; Oceania"/>
    <s v="Indonesia"/>
    <n v="0"/>
    <x v="3"/>
    <d v="1995-12-31T00:00:00"/>
    <x v="0"/>
    <n v="211.54042799999999"/>
    <n v="776.36961000000008"/>
    <n v="3670.0767666027418"/>
    <m/>
    <m/>
    <n v="31.752755670426136"/>
    <n v="177.24940787914687"/>
    <n v="0"/>
    <n v="0"/>
    <n v="0"/>
    <n v="0"/>
    <n v="0"/>
    <n v="837.89850268784971"/>
    <n v="0"/>
    <n v="7.2654830444041071E-2"/>
    <n v="0"/>
    <n v="4.1253020164948501E-2"/>
    <n v="41.253020164948502"/>
    <n v="41.253020164948502"/>
    <n v="0"/>
    <n v="0"/>
    <n v="167.20227339829248"/>
    <n v="36.289508410470482"/>
    <n v="0"/>
    <n v="0"/>
    <n v="0"/>
    <n v="19.020705515630965"/>
    <n v="8.0133040325000593"/>
    <n v="33.239716132448443"/>
    <n v="146.54636451273362"/>
    <n v="0"/>
    <n v="0"/>
    <n v="457.4952134121562"/>
    <n v="0.21369092490508274"/>
    <n v="0"/>
    <n v="0"/>
    <n v="0"/>
    <s v="na"/>
    <s v="na"/>
    <n v="0"/>
    <n v="0"/>
    <n v="232.73996036746061"/>
    <n v="0"/>
    <n v="0.19501246430752472"/>
    <n v="53.135799796373405"/>
    <e v="#VALUE!"/>
    <n v="160.427952"/>
    <m/>
    <m/>
    <m/>
    <m/>
    <s v="Asia-Pacific-40 Aviation2000"/>
  </r>
  <r>
    <s v="Asia-Pacific-40 "/>
    <s v="Asia &amp; Oceania"/>
    <s v="Indonesia"/>
    <n v="0"/>
    <x v="3"/>
    <d v="2000-12-31T00:00:00"/>
    <x v="1"/>
    <n v="226.25470300000001"/>
    <n v="1098.69534"/>
    <n v="4856.0110593590625"/>
    <m/>
    <m/>
    <n v="57.139620659510229"/>
    <n v="298.91899999999998"/>
    <n v="0"/>
    <n v="0"/>
    <n v="0"/>
    <n v="0"/>
    <n v="0"/>
    <n v="1321.1614876354636"/>
    <n v="0"/>
    <n v="8.9001442869112185E-2"/>
    <n v="0"/>
    <n v="6.0652735542798805E-2"/>
    <n v="60.652735542798808"/>
    <n v="60.652735542798808"/>
    <n v="0"/>
    <n v="0"/>
    <n v="251.03510766963652"/>
    <n v="53.355074314501096"/>
    <n v="0"/>
    <n v="0"/>
    <n v="0"/>
    <n v="27.965414819670571"/>
    <n v="11.781654006516447"/>
    <n v="48.871081536282361"/>
    <n v="220.6655159640467"/>
    <n v="0"/>
    <n v="0"/>
    <n v="672.63769004628602"/>
    <n v="0.31418158244754646"/>
    <n v="0"/>
    <n v="0"/>
    <n v="0"/>
    <s v="na"/>
    <s v="na"/>
    <n v="0"/>
    <n v="0"/>
    <n v="202.90692643424742"/>
    <n v="0"/>
    <n v="0.26807281677940992"/>
    <n v="55.204325835038865"/>
    <e v="#VALUE!"/>
    <n v="160.427952"/>
    <m/>
    <m/>
    <m/>
    <m/>
    <s v="Asia-Pacific-40 Aviation2005"/>
  </r>
  <r>
    <s v="Asia-Pacific-40 "/>
    <s v="Asia &amp; Oceania"/>
    <s v="Indonesia"/>
    <n v="0"/>
    <x v="3"/>
    <d v="2006-01-01T00:00:00"/>
    <x v="2"/>
    <n v="241.61312599999999"/>
    <n v="1623.2067900000002"/>
    <n v="6718.2061540812165"/>
    <m/>
    <m/>
    <n v="82.526485648594303"/>
    <n v="97.925500123408767"/>
    <n v="0"/>
    <n v="0"/>
    <n v="0"/>
    <n v="0"/>
    <n v="0"/>
    <n v="405.29875898964519"/>
    <n v="0"/>
    <n v="4.8246155028324425E-2"/>
    <n v="0"/>
    <n v="1.9869762249577396E-2"/>
    <n v="19.869762249577395"/>
    <n v="19.869762249577395"/>
    <n v="0"/>
    <n v="0"/>
    <n v="83.943622356140054"/>
    <n v="17.479057324456328"/>
    <n v="0"/>
    <n v="0"/>
    <n v="0"/>
    <n v="9.1614358149693675"/>
    <n v="3.8596554948634463"/>
    <n v="16.010106754713949"/>
    <n v="73.99458112318527"/>
    <n v="0"/>
    <n v="0"/>
    <n v="220.35528755160087"/>
    <n v="0.10292550353353241"/>
    <n v="0"/>
    <n v="0"/>
    <n v="0"/>
    <s v="na"/>
    <s v="na"/>
    <n v="0"/>
    <n v="0"/>
    <n v="202.90692643424748"/>
    <n v="0"/>
    <n v="8.2237925474203735E-2"/>
    <n v="12.241054172510818"/>
    <e v="#VALUE!"/>
    <n v="160.427952"/>
    <m/>
    <m/>
    <m/>
    <m/>
    <s v="Asia-Pacific-40 Aviation2010"/>
  </r>
  <r>
    <s v="Asia-Pacific-40 "/>
    <s v="Asia &amp; Oceania"/>
    <s v="Indonesia"/>
    <n v="0"/>
    <x v="3"/>
    <d v="2011-01-02T00:00:00"/>
    <x v="3"/>
    <n v="257.56381499999998"/>
    <n v="2306.9010600000001"/>
    <n v="8956.6193915865097"/>
    <m/>
    <m/>
    <n v="82.526485648594303"/>
    <n v="127.51241621655008"/>
    <n v="0"/>
    <n v="0"/>
    <n v="0"/>
    <n v="0"/>
    <n v="0"/>
    <n v="495.07115825470316"/>
    <n v="0"/>
    <n v="5.5959704210567673E-2"/>
    <n v="0"/>
    <n v="2.5639288490923909E-2"/>
    <n v="25.63928849092391"/>
    <n v="25.63928849092391"/>
    <n v="0"/>
    <n v="0"/>
    <n v="108.31809276469929"/>
    <n v="22.55440138951154"/>
    <n v="0"/>
    <n v="0"/>
    <n v="0"/>
    <n v="11.821615825125338"/>
    <n v="4.9803726620074826"/>
    <n v="20.658915828916427"/>
    <n v="95.48017678081527"/>
    <n v="0"/>
    <n v="0"/>
    <n v="284.33922444925838"/>
    <n v="0.1328116886867115"/>
    <n v="0"/>
    <n v="0"/>
    <n v="0"/>
    <s v="na"/>
    <s v="na"/>
    <n v="0"/>
    <n v="0"/>
    <n v="201.07287785513813"/>
    <n v="0"/>
    <n v="9.9545382533349699E-2"/>
    <n v="11.114169105684971"/>
    <e v="#VALUE!"/>
    <n v="147.84205500000002"/>
    <m/>
    <m/>
    <m/>
    <m/>
    <s v="Asia-Pacific-40 Aviation2015"/>
  </r>
  <r>
    <s v="Asia-Pacific-40 "/>
    <s v="Asia &amp; Oceania"/>
    <s v="Indonesia"/>
    <n v="0"/>
    <x v="3"/>
    <d v="2016-01-03T00:00:00"/>
    <x v="4"/>
    <n v="271.85700000000003"/>
    <n v="3336.44022"/>
    <n v="12272.776570034979"/>
    <m/>
    <m/>
    <n v="82.526485648594303"/>
    <n v="178.98644551184211"/>
    <n v="0"/>
    <n v="0"/>
    <n v="0"/>
    <n v="0"/>
    <n v="0"/>
    <n v="658.3845386061131"/>
    <n v="0"/>
    <n v="6.3189589247929182E-2"/>
    <n v="0"/>
    <n v="3.5197261579996045E-2"/>
    <n v="35.197261579996045"/>
    <n v="35.197261579996045"/>
    <n v="0"/>
    <n v="0"/>
    <n v="148.69758364140998"/>
    <n v="30.962371119147136"/>
    <n v="0"/>
    <n v="0"/>
    <n v="0"/>
    <n v="16.228551141052495"/>
    <n v="6.8369868926975776"/>
    <n v="28.360274687298467"/>
    <n v="131.0738696609408"/>
    <n v="0"/>
    <n v="0"/>
    <n v="390.33696523741247"/>
    <n v="0.18232205426612982"/>
    <n v="0"/>
    <n v="0"/>
    <n v="0"/>
    <s v="na"/>
    <s v="na"/>
    <n v="0"/>
    <n v="0"/>
    <n v="196.64763708415742"/>
    <n v="0"/>
    <n v="0.12946976380963537"/>
    <n v="10.549345787468072"/>
    <e v="#VALUE!"/>
    <n v="135.256158"/>
    <m/>
    <m/>
    <m/>
    <m/>
    <s v="Asia-Pacific-40 Aviation2020"/>
  </r>
  <r>
    <s v="Asia-Pacific-40 "/>
    <s v="Asia &amp; Oceania"/>
    <s v="Indonesia"/>
    <n v="0"/>
    <x v="3"/>
    <d v="2021-01-03T00:00:00"/>
    <x v="5"/>
    <n v="284.505"/>
    <n v="3917.4801099999995"/>
    <n v="13769.459622853727"/>
    <m/>
    <m/>
    <n v="82.526485648594303"/>
    <n v="226.9224107268445"/>
    <n v="0"/>
    <n v="0"/>
    <n v="0"/>
    <n v="0"/>
    <n v="0"/>
    <n v="797.60429773411545"/>
    <n v="0"/>
    <n v="7.1758651153242661E-2"/>
    <n v="0"/>
    <n v="4.3223342885055235E-2"/>
    <n v="43.223342885055239"/>
    <n v="43.223342885055239"/>
    <n v="0"/>
    <n v="0"/>
    <n v="182.60530380479011"/>
    <n v="38.022764366925465"/>
    <n v="0"/>
    <n v="0"/>
    <n v="0"/>
    <n v="19.929170594795043"/>
    <n v="8.3960346770741268"/>
    <n v="34.827308207981112"/>
    <n v="160.96282941641621"/>
    <n v="0"/>
    <n v="0"/>
    <n v="479.34605511348593"/>
    <n v="0.22389720999009216"/>
    <n v="0"/>
    <n v="0"/>
    <n v="0"/>
    <s v="na"/>
    <s v="na"/>
    <n v="0"/>
    <n v="0"/>
    <n v="190.4763075035585"/>
    <n v="0"/>
    <n v="0.15192472148136321"/>
    <n v="11.033455607016533"/>
    <e v="#VALUE!"/>
    <n v="138.53047700000002"/>
    <m/>
    <m/>
    <m/>
    <m/>
    <s v="Asia-Pacific-40 Aviation2025"/>
  </r>
  <r>
    <s v="Asia-Pacific-40 "/>
    <s v="Asia &amp; Oceania"/>
    <s v="Indonesia"/>
    <n v="0"/>
    <x v="3"/>
    <d v="2026-01-04T00:00:00"/>
    <x v="6"/>
    <n v="295.48200000000003"/>
    <n v="4498.5199999999995"/>
    <n v="15224.34530698993"/>
    <m/>
    <m/>
    <n v="82.526485648594303"/>
    <n v="291.17659534457505"/>
    <n v="0"/>
    <n v="0"/>
    <n v="0"/>
    <n v="0"/>
    <n v="0"/>
    <n v="985.42921512841747"/>
    <n v="0"/>
    <n v="8.2844627760197229E-2"/>
    <n v="0"/>
    <n v="5.335203157347166E-2"/>
    <n v="53.352031573471663"/>
    <n v="53.352031573471663"/>
    <n v="0"/>
    <n v="0"/>
    <n v="225.39589221464482"/>
    <n v="46.932781909292807"/>
    <n v="0"/>
    <n v="0"/>
    <n v="0"/>
    <n v="24.599248180182705"/>
    <n v="10.363509096796449"/>
    <n v="42.988522476675215"/>
    <n v="198.68185531177929"/>
    <n v="0"/>
    <n v="0"/>
    <n v="591.6730211044412"/>
    <n v="0.27636388625401309"/>
    <n v="0"/>
    <n v="0"/>
    <n v="0"/>
    <s v="na"/>
    <s v="na"/>
    <n v="0"/>
    <n v="0"/>
    <n v="183.22912083759851"/>
    <n v="0"/>
    <n v="0.18055932873566463"/>
    <n v="11.859907608162612"/>
    <e v="#VALUE!"/>
    <n v="141.80479600000001"/>
    <m/>
    <m/>
    <m/>
    <m/>
    <s v="Asia-Pacific-40 Aviation2030"/>
  </r>
  <r>
    <s v="Asia-Pacific-40 "/>
    <s v="Asia &amp; Oceania"/>
    <s v="Indonesia"/>
    <n v="0"/>
    <x v="3"/>
    <d v="2031-01-05T00:00:00"/>
    <x v="7"/>
    <n v="304.84699999999998"/>
    <n v="5876.94"/>
    <n v="19278.326504771248"/>
    <m/>
    <m/>
    <n v="82.526485648594303"/>
    <n v="400.42503352483971"/>
    <n v="0"/>
    <n v="0"/>
    <n v="0"/>
    <n v="0"/>
    <n v="0"/>
    <n v="1313.527879640737"/>
    <n v="0"/>
    <n v="8.9618935632403501E-2"/>
    <n v="0"/>
    <n v="7.0234385700092369E-2"/>
    <n v="70.234385700092375"/>
    <n v="70.234385700092375"/>
    <n v="0"/>
    <n v="0"/>
    <n v="296.7186358633673"/>
    <n v="61.783872317143633"/>
    <n v="0"/>
    <n v="0"/>
    <n v="0"/>
    <n v="32.383267022175062"/>
    <n v="13.642867453106319"/>
    <n v="56.591518246986055"/>
    <n v="261.55139075371176"/>
    <n v="0"/>
    <n v="0"/>
    <n v="778.89800907321194"/>
    <n v="0.36381459540131567"/>
    <n v="0"/>
    <n v="0"/>
    <n v="0"/>
    <s v="na"/>
    <s v="na"/>
    <n v="0"/>
    <n v="0"/>
    <n v="175.39958748791739"/>
    <n v="0"/>
    <n v="0.23039224824286406"/>
    <n v="11.950842734499991"/>
    <e v="#VALUE!"/>
    <n v="141.80479600000001"/>
    <m/>
    <m/>
    <m/>
    <m/>
    <s v="Asia-Pacific-40 Aviation2035"/>
  </r>
  <r>
    <s v="Asia-Pacific-40 "/>
    <s v="Asia &amp; Oceania"/>
    <s v="Indonesia"/>
    <n v="0"/>
    <x v="3"/>
    <d v="2036-01-06T00:00:00"/>
    <x v="8"/>
    <n v="312.43900000000002"/>
    <n v="7255.3599999999988"/>
    <n v="23221.684872887185"/>
    <m/>
    <m/>
    <n v="82.526485648594303"/>
    <n v="558.88498532328333"/>
    <n v="0"/>
    <n v="0"/>
    <n v="0"/>
    <n v="0"/>
    <n v="0"/>
    <n v="1788.7811231097376"/>
    <n v="0"/>
    <n v="0.10180514402560405"/>
    <n v="0"/>
    <n v="9.3519465958319628E-2"/>
    <n v="93.519465958319628"/>
    <n v="93.519465958319628"/>
    <n v="0"/>
    <n v="0"/>
    <n v="395.09092432749389"/>
    <n v="82.267320862018749"/>
    <n v="0"/>
    <n v="0"/>
    <n v="0"/>
    <n v="43.119418041631597"/>
    <n v="18.165940595006376"/>
    <n v="75.353525363313253"/>
    <n v="348.26454506756983"/>
    <n v="0"/>
    <n v="0"/>
    <n v="1037.1291087469335"/>
    <n v="0.48443146943803084"/>
    <n v="0"/>
    <n v="0"/>
    <n v="0"/>
    <s v="na"/>
    <s v="na"/>
    <n v="0"/>
    <n v="0"/>
    <n v="167.3322211442555"/>
    <n v="0"/>
    <n v="0.29932071847086833"/>
    <n v="12.889707190038765"/>
    <e v="#VALUE!"/>
    <n v="141.80479600000001"/>
    <m/>
    <m/>
    <m/>
    <m/>
    <s v="Asia-Pacific-40 Aviation2040"/>
  </r>
  <r>
    <s v="Asia-Pacific-40 "/>
    <s v="Asia &amp; Oceania"/>
    <s v="Indonesia"/>
    <n v="0"/>
    <x v="3"/>
    <d v="2041-01-06T00:00:00"/>
    <x v="9"/>
    <n v="318.21600000000001"/>
    <n v="8633.7799999999988"/>
    <n v="27131.822409935383"/>
    <m/>
    <m/>
    <n v="82.526485648594303"/>
    <n v="720.46605552612527"/>
    <n v="0"/>
    <n v="0"/>
    <n v="0"/>
    <n v="0"/>
    <n v="0"/>
    <n v="2264.0786620601266"/>
    <n v="0"/>
    <n v="0.11100955988393925"/>
    <n v="0"/>
    <n v="0.11473968177338388"/>
    <n v="114.73968177338388"/>
    <n v="114.73968177338388"/>
    <n v="0"/>
    <n v="0"/>
    <n v="484.73979683644552"/>
    <n v="100.9343468691735"/>
    <n v="0"/>
    <n v="0"/>
    <n v="0"/>
    <n v="52.903513227453153"/>
    <n v="22.287918580653539"/>
    <n v="92.45176319273034"/>
    <n v="427.28818716538439"/>
    <n v="0"/>
    <n v="0"/>
    <n v="1272.4609007986962"/>
    <n v="0.59435233162158163"/>
    <n v="0"/>
    <n v="0"/>
    <n v="0"/>
    <s v="na"/>
    <s v="na"/>
    <n v="0"/>
    <n v="0"/>
    <n v="159.25758180181637"/>
    <n v="0"/>
    <n v="0.36057169272878759"/>
    <n v="13.289623058890069"/>
    <e v="#VALUE!"/>
    <n v="141.80479600000001"/>
    <m/>
    <m/>
    <m/>
    <m/>
    <s v="Asia-Pacific-40 Aviation2045"/>
  </r>
  <r>
    <s v="Asia-Pacific-40 "/>
    <s v="Asia &amp; Oceania"/>
    <s v="Indonesia"/>
    <n v="0"/>
    <x v="3"/>
    <d v="2046-01-07T00:00:00"/>
    <x v="10"/>
    <n v="322.23700000000002"/>
    <n v="10012.199999999999"/>
    <n v="31070.919850917173"/>
    <m/>
    <m/>
    <n v="82.526485648594303"/>
    <n v="863.56331185078625"/>
    <n v="0"/>
    <n v="0"/>
    <n v="0"/>
    <n v="0"/>
    <n v="0"/>
    <n v="2679.90116544899"/>
    <n v="0"/>
    <n v="0.11637899042554298"/>
    <n v="0"/>
    <n v="0.13067796063350157"/>
    <n v="130.67796063350156"/>
    <n v="130.67796063350156"/>
    <n v="0"/>
    <n v="0"/>
    <n v="552.07411341434135"/>
    <n v="114.95495196499402"/>
    <n v="0"/>
    <n v="0"/>
    <n v="0"/>
    <n v="60.252243269814713"/>
    <n v="25.38389249359895"/>
    <n v="105.29406813990261"/>
    <n v="486.6420059612791"/>
    <n v="0"/>
    <n v="0"/>
    <n v="1449.2161119172151"/>
    <n v="0.67691272447028594"/>
    <n v="0"/>
    <n v="0"/>
    <n v="0"/>
    <s v="na"/>
    <s v="na"/>
    <n v="0"/>
    <n v="0"/>
    <n v="151.32412278311472"/>
    <n v="0"/>
    <n v="0.40553369300701519"/>
    <n v="13.051872778560313"/>
    <e v="#VALUE!"/>
    <n v="141.80479600000001"/>
    <m/>
    <m/>
    <m/>
    <m/>
    <s v="Asia-Pacific-40 Aviation2050"/>
  </r>
  <r>
    <s v="Asia-Pacific-40 "/>
    <s v="Asia &amp; Oceania"/>
    <s v="Indonesia"/>
    <n v="0"/>
    <x v="4"/>
    <d v="2011-01-02T00:00:00"/>
    <x v="0"/>
    <n v="211.54042799999999"/>
    <n v="776.36961000000008"/>
    <n v="3670.0767666027418"/>
    <n v="0.10412884136900155"/>
    <n v="0.19923318206099586"/>
    <n v="31.752755670426136"/>
    <n v="1359.0860591670255"/>
    <n v="0"/>
    <n v="81.042698817353937"/>
    <n v="1.6498999999999999"/>
    <n v="0.13906167434190686"/>
    <n v="7.7994547689957403E-3"/>
    <n v="6424.7107374058332"/>
    <n v="0"/>
    <n v="0.600738193376397"/>
    <n v="0"/>
    <n v="7.0438795702030987E-2"/>
    <n v="70.438795702030987"/>
    <n v="59.801516927869422"/>
    <n v="160.83610634854037"/>
    <n v="22.202604414255212"/>
    <n v="1100.2766513957502"/>
    <n v="9072.3001901967673"/>
    <n v="107.44555763467969"/>
    <n v="97.244043579259625"/>
    <n v="39.205415969809934"/>
    <n v="121.28899612072152"/>
    <n v="12.016040818978922"/>
    <n v="47.785476108890499"/>
    <n v="1070.952905812768"/>
    <n v="39.205415969809934"/>
    <n v="94.857227078319212"/>
    <n v="649.47387780691429"/>
    <n v="0.30336202342999741"/>
    <n v="0"/>
    <n v="0"/>
    <n v="0"/>
    <n v="6.4111772151898734"/>
    <n v="9.1693037974683538"/>
    <n v="589.63332670577404"/>
    <n v="869.15658942675407"/>
    <n v="51.828061385018138"/>
    <n v="0"/>
    <n v="0.33298030247925464"/>
    <n v="90.728429854474825"/>
    <n v="25.406402077716614"/>
    <n v="160.427952"/>
    <m/>
    <m/>
    <m/>
    <m/>
    <s v="Asia-Pacific-40 Bus2000"/>
  </r>
  <r>
    <s v="Asia-Pacific-40 "/>
    <s v="Asia &amp; Oceania"/>
    <s v="Indonesia"/>
    <n v="0"/>
    <x v="4"/>
    <d v="1995-12-31T00:00:00"/>
    <x v="1"/>
    <n v="226.25470300000001"/>
    <n v="1098.69534"/>
    <n v="4856.0110593590625"/>
    <n v="0.11708910335797978"/>
    <n v="0.2241037029227311"/>
    <n v="57.139620659510229"/>
    <n v="1788.7916004624362"/>
    <n v="0"/>
    <n v="103.33862509892758"/>
    <n v="2.1539999999999999"/>
    <n v="0.17163744742926454"/>
    <n v="9.5202440941083988E-3"/>
    <n v="7906.0968755307431"/>
    <n v="0"/>
    <n v="0.58463604060913699"/>
    <n v="0"/>
    <n v="8.016610228688259E-2"/>
    <n v="80.166102286882591"/>
    <n v="67.267318520645688"/>
    <n v="176.99826814920399"/>
    <n v="28.435661283579883"/>
    <n v="1278.6184963836861"/>
    <n v="11173.936674777065"/>
    <n v="121.16936810253361"/>
    <n v="109.65990421791189"/>
    <n v="44.202111913625743"/>
    <n v="69.215586608709359"/>
    <n v="13.516282359535104"/>
    <n v="53.751036161110584"/>
    <n v="1245.6260324091531"/>
    <n v="44.202111913625743"/>
    <n v="106.9736225874357"/>
    <n v="730.55443972188289"/>
    <n v="0.34123385194205741"/>
    <n v="0"/>
    <n v="0"/>
    <n v="0"/>
    <n v="6.54670253164557"/>
    <n v="8.0886952016705145"/>
    <n v="520.1446807488868"/>
    <n v="775.76126264635718"/>
    <n v="44.815786403602374"/>
    <n v="0"/>
    <n v="0.35431794885997392"/>
    <n v="72.964815056813293"/>
    <n v="22.412240571032015"/>
    <n v="160.427952"/>
    <m/>
    <m/>
    <m/>
    <m/>
    <s v="Asia-Pacific-40 Bus2005"/>
  </r>
  <r>
    <s v="Asia-Pacific-40 "/>
    <s v="Asia &amp; Oceania"/>
    <s v="Indonesia"/>
    <n v="0"/>
    <x v="4"/>
    <d v="2021-01-03T00:00:00"/>
    <x v="2"/>
    <n v="241.61312599999999"/>
    <n v="1623.2067900000002"/>
    <n v="6718.2061540812165"/>
    <n v="6.5668618857608524E-2"/>
    <n v="0.12545002495142066"/>
    <n v="82.526485648594303"/>
    <n v="1069.9471673061016"/>
    <n v="0"/>
    <n v="60.723448768791236"/>
    <n v="2.5670000000000002"/>
    <n v="9.9052757343377831E-2"/>
    <n v="1.0624422780739157E-2"/>
    <n v="4428.3486788135078"/>
    <n v="0"/>
    <n v="0.55386586863106202"/>
    <n v="0"/>
    <n v="4.4663138245079295E-2"/>
    <n v="44.663138245079296"/>
    <n v="37.8070181915025"/>
    <n v="72.692408825839948"/>
    <n v="16.908757828626833"/>
    <n v="529.12714017466578"/>
    <n v="5232.8403038892802"/>
    <n v="41.360635700993349"/>
    <n v="37.007387408992791"/>
    <n v="14.650317956742203"/>
    <n v="38.826020847783127"/>
    <n v="7.5974583619773703"/>
    <n v="30.20955982952513"/>
    <n v="510.55532830199314"/>
    <n v="14.650317956742203"/>
    <n v="35.49353467728254"/>
    <n v="410.57929251098062"/>
    <n v="0.1917770201554084"/>
    <n v="0"/>
    <n v="0"/>
    <n v="0"/>
    <n v="6.5909556962025295"/>
    <n v="7.7362266050692119"/>
    <n v="497.49413845959469"/>
    <n v="735.51715442147076"/>
    <n v="41.743311828687332"/>
    <n v="0"/>
    <n v="0.18485393978586784"/>
    <n v="27.515371744520174"/>
    <n v="21.435616927316158"/>
    <n v="160.427952"/>
    <m/>
    <m/>
    <m/>
    <m/>
    <s v="Asia-Pacific-40 Bus2010"/>
  </r>
  <r>
    <s v="Asia-Pacific-40 "/>
    <s v="Asia &amp; Oceania"/>
    <s v="Indonesia"/>
    <n v="0"/>
    <x v="4"/>
    <d v="2036-01-06T00:00:00"/>
    <x v="3"/>
    <n v="257.56381499999998"/>
    <n v="2306.9010600000001"/>
    <n v="8956.6193915865097"/>
    <n v="6.6734497517869515E-2"/>
    <n v="0.12748622884202995"/>
    <n v="82.526485648594303"/>
    <n v="1104.4496219633529"/>
    <n v="0"/>
    <n v="62.681590349793012"/>
    <n v="1.2536318069958603"/>
    <n v="7.3582506913784998E-2"/>
    <n v="4.8672668052997291E-3"/>
    <n v="4288.0620554690613"/>
    <n v="0"/>
    <n v="0.51342653904898194"/>
    <n v="0"/>
    <n v="4.4965150568561332E-2"/>
    <n v="44.965150568561334"/>
    <n v="38.420670995461087"/>
    <n v="62.162328484779792"/>
    <n v="16.746380405975685"/>
    <n v="437.46385018520476"/>
    <n v="2910.4912269616511"/>
    <n v="24.168344113021437"/>
    <n v="21.174650638632052"/>
    <n v="8.0955149558698416"/>
    <n v="26.709381605455199"/>
    <n v="7.720774136326682"/>
    <n v="30.699896859134405"/>
    <n v="418.59059575249137"/>
    <n v="8.0955149558698416"/>
    <n v="19.636226279474901"/>
    <n v="417.24348198787874"/>
    <n v="0.19488978892612369"/>
    <n v="0"/>
    <n v="0"/>
    <n v="0"/>
    <n v="6.5909556962025295"/>
    <n v="7.6161960929021646"/>
    <n v="489.77533415815418"/>
    <n v="717.35816397820247"/>
    <n v="40.712722132701622"/>
    <n v="0"/>
    <n v="0.17457867895209325"/>
    <n v="19.491581736306166"/>
    <n v="21.103035139094434"/>
    <n v="147.84205500000002"/>
    <m/>
    <m/>
    <m/>
    <m/>
    <s v="Asia-Pacific-40 Bus2015"/>
  </r>
  <r>
    <s v="Asia-Pacific-40 "/>
    <s v="Asia &amp; Oceania"/>
    <s v="Indonesia"/>
    <n v="0"/>
    <x v="4"/>
    <d v="2021-01-03T00:00:00"/>
    <x v="4"/>
    <n v="271.85700000000003"/>
    <n v="3336.44022"/>
    <n v="12272.776570034979"/>
    <n v="7.4507177577552361E-2"/>
    <n v="0.14233476467114248"/>
    <n v="82.526485648594303"/>
    <n v="1240.60902506153"/>
    <n v="0"/>
    <n v="70.409138766261634"/>
    <n v="1.4081827753252327"/>
    <n v="0.12662162186893389"/>
    <n v="5.1798657946097856E-3"/>
    <n v="4563.4617650512218"/>
    <n v="0"/>
    <n v="0.46752906683606171"/>
    <n v="0"/>
    <n v="4.9262680791287802E-2"/>
    <n v="49.262680791287799"/>
    <n v="42.895591408749901"/>
    <n v="64.152870356508686"/>
    <n v="15.984119542366386"/>
    <n v="391.08359298024851"/>
    <n v="1474.3968987018668"/>
    <n v="16.829262563602541"/>
    <n v="14.312872186618506"/>
    <n v="5.1908233728528108"/>
    <n v="22.704530342173896"/>
    <n v="8.6200257331289265"/>
    <n v="34.275565675620975"/>
    <n v="370.01213874062307"/>
    <n v="5.1908233728528108"/>
    <n v="12.595264945060245"/>
    <n v="465.84053474893011"/>
    <n v="0.21758893166625676"/>
    <n v="0"/>
    <n v="0"/>
    <n v="0"/>
    <n v="6.5909556962025295"/>
    <n v="7.5700162059837854"/>
    <n v="486.8056373961075"/>
    <n v="699.66316382346224"/>
    <n v="39.708465597245301"/>
    <n v="0"/>
    <n v="0.18120806450188073"/>
    <n v="14.765042243522588"/>
    <n v="20.975079429384419"/>
    <n v="135.256158"/>
    <m/>
    <m/>
    <m/>
    <m/>
    <s v="Asia-Pacific-40 Bus2020"/>
  </r>
  <r>
    <s v="Asia-Pacific-40 "/>
    <s v="Asia &amp; Oceania"/>
    <s v="Indonesia"/>
    <n v="0"/>
    <x v="4"/>
    <d v="2046-01-07T00:00:00"/>
    <x v="5"/>
    <n v="284.505"/>
    <n v="3917.4801099999995"/>
    <n v="13769.459622853727"/>
    <n v="7.9720775885889578E-2"/>
    <n v="0.15229456149084455"/>
    <n v="82.526485648594303"/>
    <n v="1330.5427654045686"/>
    <n v="0"/>
    <n v="75.513210295378471"/>
    <n v="1.5102642059075695"/>
    <n v="8.1956126107686211E-2"/>
    <n v="5.3083924918984537E-3"/>
    <n v="4676.6937853625368"/>
    <n v="0"/>
    <n v="0.45327817185456876"/>
    <n v="0"/>
    <n v="5.1556413492609948E-2"/>
    <n v="51.556413492609948"/>
    <n v="45.897186722922768"/>
    <n v="66.663060951922802"/>
    <n v="13.39815518754734"/>
    <n v="322.79031470845706"/>
    <n v="824.34678958099323"/>
    <n v="13.735706830120659"/>
    <n v="11.388099854174788"/>
    <n v="4.0948863210075039"/>
    <n v="24.293267271221325"/>
    <n v="9.223207273007155"/>
    <n v="36.673979449915613"/>
    <n v="300.24439709845075"/>
    <n v="4.0948863210075039"/>
    <n v="9.5503039947177264"/>
    <n v="498.43746883728875"/>
    <n v="0.23281459696329676"/>
    <n v="0"/>
    <n v="0"/>
    <n v="0"/>
    <n v="6.5909556962025295"/>
    <n v="7.5522492072657723"/>
    <n v="485.66309532413192"/>
    <n v="682.74694309699191"/>
    <n v="38.748407667252664"/>
    <n v="0"/>
    <n v="0.18121443733013462"/>
    <n v="13.160606319609357"/>
    <n v="20.925850445034619"/>
    <n v="138.53047700000002"/>
    <m/>
    <m/>
    <m/>
    <m/>
    <s v="Asia-Pacific-40 Bus2025"/>
  </r>
  <r>
    <s v="Asia-Pacific-40 "/>
    <s v="Asia &amp; Oceania"/>
    <s v="Indonesia"/>
    <n v="0"/>
    <x v="4"/>
    <d v="2026-01-04T00:00:00"/>
    <x v="6"/>
    <n v="295.48200000000003"/>
    <n v="4498.5199999999995"/>
    <n v="15224.34530698993"/>
    <n v="8.5297324027241453E-2"/>
    <n v="0.16294771905041319"/>
    <n v="82.526485648594303"/>
    <n v="1424.9052537182126"/>
    <n v="0"/>
    <n v="80.868629609433171"/>
    <n v="1.6173725921886635"/>
    <n v="0.10594353131889851"/>
    <n v="5.4736755274049295E-3"/>
    <n v="4822.3081396437428"/>
    <n v="0"/>
    <n v="0.44202920140232088"/>
    <n v="0"/>
    <n v="5.4685978330409973E-2"/>
    <n v="54.685978330409974"/>
    <n v="49.107740996938013"/>
    <n v="70.677224935502537"/>
    <n v="12.789619832497962"/>
    <n v="306.7755780597148"/>
    <n v="608.43538676134006"/>
    <n v="13.194779062146722"/>
    <n v="10.804188753378293"/>
    <n v="3.8816790097000564"/>
    <n v="25.992605678097689"/>
    <n v="9.8683798785884917"/>
    <n v="39.239361118349521"/>
    <n v="282.65255088593381"/>
    <n v="3.8816790097000564"/>
    <n v="8.8378372291553813"/>
    <n v="533.30367001307059"/>
    <n v="0.24910021167303423"/>
    <n v="0"/>
    <n v="0"/>
    <n v="0"/>
    <n v="6.5909556962025295"/>
    <n v="7.545413628737748"/>
    <n v="485.2235200208255"/>
    <n v="676.23228679061174"/>
    <n v="38.378676889365025"/>
    <n v="0"/>
    <n v="0.18507380595234216"/>
    <n v="12.156437746283219"/>
    <n v="20.906910353141846"/>
    <n v="141.80479600000001"/>
    <m/>
    <m/>
    <m/>
    <m/>
    <s v="Asia-Pacific-40 Bus2030"/>
  </r>
  <r>
    <s v="Asia-Pacific-40 "/>
    <s v="Asia &amp; Oceania"/>
    <s v="Indonesia"/>
    <n v="0"/>
    <x v="4"/>
    <d v="2006-01-01T00:00:00"/>
    <x v="7"/>
    <n v="304.84699999999998"/>
    <n v="5876.94"/>
    <n v="19278.326504771248"/>
    <n v="9.7351226076688585E-2"/>
    <n v="0.1859748830056803"/>
    <n v="82.526485648594303"/>
    <n v="1626.8346069674787"/>
    <n v="0"/>
    <n v="92.328865321650326"/>
    <n v="1.8465773064330067"/>
    <n v="0.12188263303303376"/>
    <n v="6.0573904497436644E-3"/>
    <n v="5336.5609862241672"/>
    <n v="0"/>
    <n v="0.399943596320954"/>
    <n v="0"/>
    <n v="6.2226122696100152E-2"/>
    <n v="62.226122696100148"/>
    <n v="56.047464269739017"/>
    <n v="80.454717963884576"/>
    <n v="13.984196232429579"/>
    <n v="335.1744575773867"/>
    <n v="598.14630400128169"/>
    <n v="14.542804782428487"/>
    <n v="11.85606995333999"/>
    <n v="4.2629410181065142"/>
    <n v="29.665784232370001"/>
    <n v="11.262942607933851"/>
    <n v="44.784521661805165"/>
    <n v="307.64245393990626"/>
    <n v="4.2629410181065142"/>
    <n v="9.6118409463960912"/>
    <n v="608.66816077784188"/>
    <n v="0.28430212693769924"/>
    <n v="0"/>
    <n v="0"/>
    <n v="0"/>
    <n v="6.5909556962025295"/>
    <n v="7.5427837454043623"/>
    <n v="485.0543923158512"/>
    <n v="673.96173969343317"/>
    <n v="38.249814965575098"/>
    <n v="0"/>
    <n v="0.20412247027558136"/>
    <n v="10.58818410535077"/>
    <n v="20.899623445121204"/>
    <n v="141.80479600000001"/>
    <m/>
    <m/>
    <m/>
    <m/>
    <s v="Asia-Pacific-40 Bus2035"/>
  </r>
  <r>
    <s v="Asia-Pacific-40 "/>
    <s v="Asia &amp; Oceania"/>
    <s v="Indonesia"/>
    <n v="0"/>
    <x v="4"/>
    <d v="2046-01-07T00:00:00"/>
    <x v="8"/>
    <n v="312.43900000000002"/>
    <n v="7255.3599999999988"/>
    <n v="23221.684872887185"/>
    <n v="0.10260100693902857"/>
    <n v="0.19600380430810829"/>
    <n v="82.526485648594303"/>
    <n v="1714.7936280694396"/>
    <n v="0"/>
    <n v="97.32086424911688"/>
    <n v="1.9464172849823378"/>
    <n v="0.11674952619035585"/>
    <n v="6.2297513594088373E-3"/>
    <n v="5488.4109476391859"/>
    <n v="0"/>
    <n v="0.34776716737116697"/>
    <n v="0"/>
    <n v="6.5519417061207855E-2"/>
    <n v="65.519417061207861"/>
    <n v="59.069891383577854"/>
    <n v="84.716322910719526"/>
    <n v="14.53562954651683"/>
    <n v="348.23960415780977"/>
    <n v="601.18494601136194"/>
    <n v="15.157614319956068"/>
    <n v="12.339631698914317"/>
    <n v="4.4382970664309243"/>
    <n v="31.265547229393974"/>
    <n v="11.870310376790492"/>
    <n v="47.199581006787362"/>
    <n v="319.22290401869697"/>
    <n v="4.4382970664309243"/>
    <n v="9.9743799361244516"/>
    <n v="641.49132545957184"/>
    <n v="0.29963346202826291"/>
    <n v="0"/>
    <n v="0"/>
    <n v="0"/>
    <n v="6.5909556962025295"/>
    <n v="7.5417719383833663"/>
    <n v="484.98933266733366"/>
    <n v="673.2309414504856"/>
    <n v="38.208339469380562"/>
    <n v="0"/>
    <n v="0.20970306863486265"/>
    <n v="9.030484643244149"/>
    <n v="20.89681991973168"/>
    <n v="141.80479600000001"/>
    <m/>
    <m/>
    <m/>
    <m/>
    <s v="Asia-Pacific-40 Bus2040"/>
  </r>
  <r>
    <s v="Asia-Pacific-40 "/>
    <s v="Asia &amp; Oceania"/>
    <s v="Indonesia"/>
    <n v="0"/>
    <x v="4"/>
    <d v="2026-01-04T00:00:00"/>
    <x v="9"/>
    <n v="318.21600000000001"/>
    <n v="8633.7799999999988"/>
    <n v="27131.822409935383"/>
    <n v="0.1070776042379247"/>
    <n v="0.20455566914222836"/>
    <n v="82.526485648594303"/>
    <n v="1789.7043798290149"/>
    <n v="0"/>
    <n v="101.57232575647076"/>
    <n v="2.031446515129415"/>
    <n v="0.12426016625534284"/>
    <n v="6.3838603814057584E-3"/>
    <n v="5624.1809960184746"/>
    <n v="0"/>
    <n v="0.31019233856142864"/>
    <n v="0"/>
    <n v="6.8359427954365129E-2"/>
    <n v="68.359427954365131"/>
    <n v="61.647176858952129"/>
    <n v="88.389926186721667"/>
    <n v="15.109070270956249"/>
    <n v="361.93354575813424"/>
    <n v="618.05363572386568"/>
    <n v="15.766609593108118"/>
    <n v="12.829884285331206"/>
    <n v="4.6150817881591939"/>
    <n v="32.629698123319685"/>
    <n v="12.388225303092533"/>
    <n v="49.258951555859596"/>
    <n v="331.65081451375045"/>
    <n v="4.6150817881591939"/>
    <n v="10.361433940702531"/>
    <n v="669.48031000033791"/>
    <n v="0.31270680535149042"/>
    <n v="0"/>
    <n v="0"/>
    <n v="0"/>
    <n v="6.5909556962025295"/>
    <n v="7.5413826612490009"/>
    <n v="484.96429700706648"/>
    <n v="673.0123332832145"/>
    <n v="38.195932649444629"/>
    <n v="0"/>
    <n v="0.2148208385322081"/>
    <n v="7.9176708179227573"/>
    <n v="20.8957413066097"/>
    <n v="141.80479600000001"/>
    <m/>
    <m/>
    <m/>
    <m/>
    <s v="Asia-Pacific-40 Bus2045"/>
  </r>
  <r>
    <s v="Asia-Pacific-40 "/>
    <s v="Asia &amp; Oceania"/>
    <s v="Indonesia"/>
    <n v="0"/>
    <x v="4"/>
    <d v="2016-01-03T00:00:00"/>
    <x v="10"/>
    <n v="322.23700000000002"/>
    <n v="10012.199999999999"/>
    <n v="31070.919850917173"/>
    <n v="0.11204932459805604"/>
    <n v="0.21405339362068135"/>
    <n v="82.526485648594303"/>
    <n v="1872.8393395795358"/>
    <n v="0"/>
    <n v="106.29054140633006"/>
    <n v="2.1258108281266015"/>
    <n v="0.12706936260208776"/>
    <n v="6.597041395390974E-3"/>
    <n v="5811.9934693394471"/>
    <n v="0"/>
    <n v="0.28563728213395817"/>
    <n v="0"/>
    <n v="7.1528002899948664E-2"/>
    <n v="71.52800289994866"/>
    <n v="64.509516991433173"/>
    <n v="92.492304975185206"/>
    <n v="15.792544577637123"/>
    <n v="378.33371055068523"/>
    <n v="643.78530364840276"/>
    <n v="16.48716345727982"/>
    <n v="13.415020755868934"/>
    <n v="4.8258322741622584"/>
    <n v="34.144727671609189"/>
    <n v="12.963423004931869"/>
    <n v="51.546093986501305"/>
    <n v="346.64492178056656"/>
    <n v="4.8258322741622584"/>
    <n v="10.831957790735011"/>
    <n v="700.56495096644653"/>
    <n v="0.3272260953542166"/>
    <n v="0"/>
    <n v="0"/>
    <n v="0"/>
    <n v="6.5909556962025295"/>
    <n v="7.5412328928799397"/>
    <n v="484.95466581028734"/>
    <n v="672.94795899580265"/>
    <n v="38.192279171157914"/>
    <n v="0"/>
    <n v="0.22197327712195886"/>
    <n v="7.1440845068964522"/>
    <n v="20.895326326859117"/>
    <n v="141.80479600000001"/>
    <m/>
    <m/>
    <m/>
    <m/>
    <s v="Asia-Pacific-40 Bus2050"/>
  </r>
  <r>
    <s v="Asia-Pacific-40 "/>
    <s v="Asia &amp; Oceania"/>
    <s v="Indonesia"/>
    <n v="0"/>
    <x v="5"/>
    <d v="2016-01-03T00:00:00"/>
    <x v="0"/>
    <n v="211.54042799999999"/>
    <n v="776.36961000000008"/>
    <n v="3670.0767666027418"/>
    <m/>
    <m/>
    <n v="31.752755670426136"/>
    <n v="0"/>
    <n v="545.97201459999997"/>
    <n v="0"/>
    <n v="0"/>
    <n v="0"/>
    <n v="0"/>
    <n v="0"/>
    <n v="703.23723078238459"/>
    <n v="0"/>
    <n v="0.62629999999999997"/>
    <n v="1.8400265161906695E-2"/>
    <n v="18.400265161906695"/>
    <n v="17.786372590774413"/>
    <n v="24.077365843859997"/>
    <n v="4.0128943073099999E-2"/>
    <n v="258.00294354665033"/>
    <n v="39.116302815823495"/>
    <n v="10.511428915039948"/>
    <n v="9.1913750215439389"/>
    <n v="5.1672895325524193"/>
    <n v="49.681207356304682"/>
    <n v="3.633830302666416"/>
    <n v="14.152542288107997"/>
    <n v="5.1672895325524193"/>
    <n v="8.4891185177646893"/>
    <n v="8.4891185177646893"/>
    <n v="191.09020510999997"/>
    <n v="8.9256109076425241E-2"/>
    <n v="0"/>
    <n v="0"/>
    <n v="0"/>
    <s v="na"/>
    <s v="na"/>
    <n v="0"/>
    <n v="0"/>
    <n v="0"/>
    <n v="33.701846742799511"/>
    <n v="8.6982263087350353E-2"/>
    <n v="23.700393375658656"/>
    <e v="#VALUE!"/>
    <n v="160.427952"/>
    <m/>
    <m/>
    <m/>
    <m/>
    <s v="Asia-Pacific-40 Freight rail2000"/>
  </r>
  <r>
    <s v="Asia-Pacific-40 "/>
    <s v="Asia &amp; Oceania"/>
    <s v="Indonesia"/>
    <n v="0"/>
    <x v="5"/>
    <d v="2011-01-02T00:00:00"/>
    <x v="1"/>
    <n v="226.25470300000001"/>
    <n v="1098.69534"/>
    <n v="4856.0110593590625"/>
    <m/>
    <m/>
    <n v="57.139620659510229"/>
    <n v="0"/>
    <n v="683.04618821882195"/>
    <n v="0"/>
    <n v="0"/>
    <n v="0"/>
    <n v="0"/>
    <n v="0"/>
    <n v="621.68843659500908"/>
    <n v="0"/>
    <n v="0.63086308630863086"/>
    <n v="2.2362221889610817E-2"/>
    <n v="22.362221889610819"/>
    <n v="21.616135345347022"/>
    <n v="29.26161330985439"/>
    <n v="4.8812790326977426E-2"/>
    <n v="286.22863158062182"/>
    <n v="47.538846971634243"/>
    <n v="12.774754670476849"/>
    <n v="11.1704631214931"/>
    <n v="6.2799091227329651"/>
    <n v="27.840560939510961"/>
    <n v="4.4162694018067157"/>
    <n v="17.199865943540306"/>
    <n v="6.2799091227329651"/>
    <n v="10.316993558775588"/>
    <n v="10.316993558775588"/>
    <n v="232.23570399439947"/>
    <n v="0.10847471389353687"/>
    <n v="0"/>
    <n v="0"/>
    <n v="0"/>
    <s v="na"/>
    <s v="na"/>
    <n v="0"/>
    <n v="0"/>
    <n v="0"/>
    <n v="32.738960081052113"/>
    <n v="9.8836495299772037E-2"/>
    <n v="20.353432908535698"/>
    <e v="#VALUE!"/>
    <n v="160.427952"/>
    <m/>
    <m/>
    <m/>
    <m/>
    <s v="Asia-Pacific-40 Freight rail2005"/>
  </r>
  <r>
    <s v="Asia-Pacific-40 "/>
    <s v="Asia &amp; Oceania"/>
    <s v="Indonesia"/>
    <n v="0"/>
    <x v="5"/>
    <d v="2000-12-31T00:00:00"/>
    <x v="2"/>
    <n v="241.61312599999999"/>
    <n v="1623.2067900000002"/>
    <n v="6718.2061540812165"/>
    <m/>
    <m/>
    <n v="82.526485648594303"/>
    <n v="0"/>
    <n v="416.44798922645583"/>
    <n v="0"/>
    <n v="0"/>
    <n v="0"/>
    <n v="0"/>
    <n v="0"/>
    <n v="256.55880186803296"/>
    <n v="0"/>
    <n v="0.65376537653765376"/>
    <n v="1.3236865002191176E-2"/>
    <n v="13.236865002191177"/>
    <n v="12.7924948655641"/>
    <n v="17.289193752415088"/>
    <n v="4.0739237639932153E-2"/>
    <n v="157.40305376980183"/>
    <n v="28.139748311849935"/>
    <n v="7.5614177631862782"/>
    <n v="6.6110574161844724"/>
    <n v="3.7162000026814535"/>
    <n v="16.430389991930262"/>
    <n v="2.6138638203547622"/>
    <n v="10.178631045209338"/>
    <n v="3.7162000026814535"/>
    <n v="6.1051857186909588"/>
    <n v="6.1051857186909588"/>
    <n v="137.42783644473042"/>
    <n v="6.4191013625146176E-2"/>
    <n v="0"/>
    <n v="0"/>
    <n v="0"/>
    <s v="na"/>
    <s v="na"/>
    <n v="0"/>
    <n v="0"/>
    <n v="0"/>
    <n v="31.785157677861289"/>
    <n v="5.4785372058764624E-2"/>
    <n v="8.1547619710185995"/>
    <e v="#VALUE!"/>
    <n v="160.427952"/>
    <m/>
    <m/>
    <m/>
    <m/>
    <s v="Asia-Pacific-40 Freight rail2010"/>
  </r>
  <r>
    <s v="Asia-Pacific-40 "/>
    <s v="Asia &amp; Oceania"/>
    <s v="Indonesia"/>
    <n v="0"/>
    <x v="5"/>
    <d v="1995-12-31T00:00:00"/>
    <x v="3"/>
    <n v="257.56381499999998"/>
    <n v="2306.9010600000001"/>
    <n v="8956.6193915865097"/>
    <m/>
    <m/>
    <n v="82.526485648594303"/>
    <n v="0"/>
    <n v="435.04929762771906"/>
    <n v="0"/>
    <n v="0"/>
    <n v="0"/>
    <n v="0"/>
    <n v="0"/>
    <n v="188.58602354958344"/>
    <n v="0"/>
    <n v="0.61845947261635792"/>
    <n v="1.3828110522739859E-2"/>
    <n v="13.828110522739859"/>
    <n v="13.363891890815529"/>
    <n v="18.061442948755875"/>
    <n v="4.2558920152459913E-2"/>
    <n v="157.71621107256524"/>
    <n v="29.396654696858349"/>
    <n v="7.8991604523155434"/>
    <n v="6.9063507566213627"/>
    <n v="3.8821899560944924"/>
    <n v="10.485999243251607"/>
    <n v="2.730616183913142"/>
    <n v="10.633275706902387"/>
    <n v="3.8821899560944924"/>
    <n v="6.3778834992980942"/>
    <n v="6.3778834992980942"/>
    <n v="143.5662682171473"/>
    <n v="6.7058206820745314E-2"/>
    <n v="0"/>
    <n v="0"/>
    <n v="0"/>
    <s v="na"/>
    <s v="na"/>
    <n v="0"/>
    <n v="0"/>
    <n v="0"/>
    <n v="31.785157677861296"/>
    <n v="5.3688094823179489E-2"/>
    <n v="5.9942364943643733"/>
    <e v="#VALUE!"/>
    <n v="147.84205500000002"/>
    <m/>
    <m/>
    <m/>
    <m/>
    <s v="Asia-Pacific-40 Freight rail2015"/>
  </r>
  <r>
    <s v="Asia-Pacific-40 "/>
    <s v="Asia &amp; Oceania"/>
    <s v="Indonesia"/>
    <n v="0"/>
    <x v="5"/>
    <d v="2041-01-06T00:00:00"/>
    <x v="4"/>
    <n v="271.85700000000003"/>
    <n v="3336.44022"/>
    <n v="12272.776570034979"/>
    <m/>
    <m/>
    <n v="82.526485648594303"/>
    <n v="0"/>
    <n v="488.67049196929418"/>
    <n v="0"/>
    <n v="0"/>
    <n v="0"/>
    <n v="0"/>
    <n v="0"/>
    <n v="146.46463288627248"/>
    <n v="0"/>
    <n v="0.57384233154557218"/>
    <n v="1.5532468639762063E-2"/>
    <n v="15.532468639762063"/>
    <n v="15.01103360129455"/>
    <n v="20.287572602856031"/>
    <n v="4.7804440926557196E-2"/>
    <n v="173.3167489808655"/>
    <n v="33.019884852814783"/>
    <n v="8.8727568241716526"/>
    <n v="7.7575802106883698"/>
    <n v="4.360682079267133"/>
    <n v="8.0277320595679686"/>
    <n v="3.0671732174913231"/>
    <n v="11.943860383803226"/>
    <n v="4.360682079267133"/>
    <n v="7.1639777016531481"/>
    <n v="7.1639777016531481"/>
    <n v="161.26126234986708"/>
    <n v="7.5323341737040875E-2"/>
    <n v="0"/>
    <n v="0"/>
    <n v="0"/>
    <s v="na"/>
    <s v="na"/>
    <n v="0"/>
    <n v="0"/>
    <n v="0"/>
    <n v="31.785157677861289"/>
    <n v="5.7134701846051641E-2"/>
    <n v="4.6554014505202383"/>
    <e v="#VALUE!"/>
    <n v="135.256158"/>
    <m/>
    <m/>
    <m/>
    <m/>
    <s v="Asia-Pacific-40 Freight rail2020"/>
  </r>
  <r>
    <s v="Asia-Pacific-40 "/>
    <s v="Asia &amp; Oceania"/>
    <s v="Indonesia"/>
    <n v="0"/>
    <x v="5"/>
    <d v="2031-01-05T00:00:00"/>
    <x v="5"/>
    <n v="284.505"/>
    <n v="3917.4801099999995"/>
    <n v="13769.459622853727"/>
    <m/>
    <m/>
    <n v="82.526485648594303"/>
    <n v="0"/>
    <n v="527.6222318760332"/>
    <n v="0"/>
    <n v="0"/>
    <n v="0"/>
    <n v="0"/>
    <n v="0"/>
    <n v="134.68408697958475"/>
    <n v="0"/>
    <n v="0.56348293440426012"/>
    <n v="1.677055583452481E-2"/>
    <n v="16.77055583452481"/>
    <n v="16.207557406553668"/>
    <n v="21.904687334259101"/>
    <n v="5.1614914814297752E-2"/>
    <n v="185.18056875306206"/>
    <n v="35.651887373274178"/>
    <n v="9.5800009114463034"/>
    <n v="8.3759339923023948"/>
    <n v="4.708270396873723"/>
    <n v="8.6676195427780875"/>
    <n v="3.311656433441561"/>
    <n v="12.895900973112107"/>
    <n v="4.708270396873723"/>
    <n v="7.7350156520068305"/>
    <n v="7.7350156520068305"/>
    <n v="174.11533651909096"/>
    <n v="8.1327336789870863E-2"/>
    <n v="0"/>
    <n v="0"/>
    <n v="0"/>
    <s v="na"/>
    <s v="na"/>
    <n v="0"/>
    <n v="0"/>
    <n v="0"/>
    <n v="31.785157677861296"/>
    <n v="5.8946436212104568E-2"/>
    <n v="4.2809549413448869"/>
    <e v="#VALUE!"/>
    <n v="138.53047700000002"/>
    <m/>
    <m/>
    <m/>
    <m/>
    <s v="Asia-Pacific-40 Freight rail2025"/>
  </r>
  <r>
    <s v="Asia-Pacific-40 "/>
    <s v="Asia &amp; Oceania"/>
    <s v="Indonesia"/>
    <n v="0"/>
    <x v="5"/>
    <d v="2021-01-03T00:00:00"/>
    <x v="6"/>
    <n v="295.48200000000003"/>
    <n v="4498.5199999999995"/>
    <n v="15224.34530698993"/>
    <m/>
    <m/>
    <n v="82.526485648594303"/>
    <n v="0"/>
    <n v="570.03436943814825"/>
    <n v="0"/>
    <n v="0"/>
    <n v="0"/>
    <n v="0"/>
    <n v="0"/>
    <n v="126.71597979738856"/>
    <n v="0"/>
    <n v="0.55698002048752004"/>
    <n v="1.8118632314391783E-2"/>
    <n v="18.118632314391782"/>
    <n v="17.51037808533458"/>
    <n v="23.665463428117853"/>
    <n v="5.5763903873339495E-2"/>
    <n v="199.16197174300117"/>
    <n v="38.517711935381719"/>
    <n v="10.350075203154526"/>
    <n v="9.0492211345625222"/>
    <n v="5.0867377920815127"/>
    <n v="9.3643533992671983"/>
    <n v="3.577859068069337"/>
    <n v="13.932519017265243"/>
    <n v="5.0867377920815127"/>
    <n v="8.3567835155624834"/>
    <n v="8.3567835155624834"/>
    <n v="188.11134191458893"/>
    <n v="8.7864715215393477E-2"/>
    <n v="0"/>
    <n v="0"/>
    <n v="0"/>
    <s v="na"/>
    <s v="na"/>
    <n v="0"/>
    <n v="0"/>
    <n v="0"/>
    <n v="31.785157677861296"/>
    <n v="6.1318903738270959E-2"/>
    <n v="4.0276873981646819"/>
    <e v="#VALUE!"/>
    <n v="141.80479600000001"/>
    <m/>
    <m/>
    <m/>
    <m/>
    <s v="Asia-Pacific-40 Freight rail2030"/>
  </r>
  <r>
    <s v="Asia-Pacific-40 "/>
    <s v="Asia &amp; Oceania"/>
    <s v="Indonesia"/>
    <n v="0"/>
    <x v="5"/>
    <d v="2011-01-02T00:00:00"/>
    <x v="7"/>
    <n v="304.84699999999998"/>
    <n v="5876.94"/>
    <n v="19278.326504771248"/>
    <m/>
    <m/>
    <n v="82.526485648594303"/>
    <n v="0"/>
    <n v="687.61552646861549"/>
    <n v="0"/>
    <n v="0"/>
    <n v="0"/>
    <n v="0"/>
    <n v="0"/>
    <n v="117.00230502074473"/>
    <n v="0"/>
    <n v="0.53991386498204785"/>
    <n v="2.1855967930550547E-2"/>
    <n v="21.855967930550548"/>
    <n v="21.122248922778841"/>
    <n v="28.546945529421624"/>
    <n v="6.7266340725394003E-2"/>
    <n v="239.82160910590696"/>
    <n v="46.462771704308224"/>
    <n v="12.484988259254569"/>
    <n v="10.915806639354388"/>
    <n v="6.135980692457971"/>
    <n v="11.29594132897974"/>
    <n v="4.3158651102842853"/>
    <n v="16.806383812494555"/>
    <n v="6.135980692457971"/>
    <n v="10.080539709038094"/>
    <n v="10.080539709038094"/>
    <n v="226.91312373464311"/>
    <n v="0.10598859586378559"/>
    <n v="0"/>
    <n v="0"/>
    <n v="0"/>
    <s v="na"/>
    <s v="na"/>
    <n v="0"/>
    <n v="0"/>
    <n v="0"/>
    <n v="31.785157677861289"/>
    <n v="7.1694876218399886E-2"/>
    <n v="3.7189367137575933"/>
    <e v="#VALUE!"/>
    <n v="141.80479600000001"/>
    <m/>
    <m/>
    <m/>
    <m/>
    <s v="Asia-Pacific-40 Freight rail2035"/>
  </r>
  <r>
    <s v="Asia-Pacific-40 "/>
    <s v="Asia &amp; Oceania"/>
    <s v="Indonesia"/>
    <n v="0"/>
    <x v="5"/>
    <d v="2046-01-07T00:00:00"/>
    <x v="8"/>
    <n v="312.43900000000002"/>
    <n v="7255.3599999999988"/>
    <n v="23221.684872887185"/>
    <m/>
    <m/>
    <n v="82.526485648594303"/>
    <n v="0"/>
    <n v="825.55523724471482"/>
    <n v="0"/>
    <n v="0"/>
    <n v="0"/>
    <n v="0"/>
    <n v="0"/>
    <n v="113.78556505048887"/>
    <n v="0"/>
    <n v="0.53680609999883899"/>
    <n v="2.6240403387607449E-2"/>
    <n v="26.240403387607447"/>
    <n v="25.359496040091965"/>
    <n v="34.273630367520916"/>
    <n v="8.0760363514960701E-2"/>
    <n v="287.7565612078879"/>
    <n v="55.783476435429108"/>
    <n v="14.989550188461056"/>
    <n v="13.105581524824624"/>
    <n v="7.3668944363523403"/>
    <n v="13.561973464503909"/>
    <n v="5.1816529846778465"/>
    <n v="20.177843055414119"/>
    <n v="7.3668944363523403"/>
    <n v="12.102755145435989"/>
    <n v="12.102755145435989"/>
    <n v="272.43322829075589"/>
    <n v="0.12725053032605629"/>
    <n v="0"/>
    <n v="0"/>
    <n v="0"/>
    <s v="na"/>
    <s v="na"/>
    <n v="0"/>
    <n v="0"/>
    <n v="0"/>
    <n v="31.785157677861289"/>
    <n v="8.3985684846025768E-2"/>
    <n v="3.6166921265943319"/>
    <e v="#VALUE!"/>
    <n v="141.80479600000001"/>
    <m/>
    <m/>
    <m/>
    <m/>
    <s v="Asia-Pacific-40 Freight rail2040"/>
  </r>
  <r>
    <s v="Asia-Pacific-40 "/>
    <s v="Asia &amp; Oceania"/>
    <s v="Indonesia"/>
    <n v="0"/>
    <x v="5"/>
    <d v="2011-01-02T00:00:00"/>
    <x v="9"/>
    <n v="318.21600000000001"/>
    <n v="8633.7799999999988"/>
    <n v="27131.822409935383"/>
    <m/>
    <m/>
    <n v="82.526485648594303"/>
    <n v="0"/>
    <n v="979.54823327361748"/>
    <n v="0"/>
    <n v="0"/>
    <n v="0"/>
    <n v="0"/>
    <n v="0"/>
    <n v="113.45531543236191"/>
    <n v="0"/>
    <n v="0.54212800810035799"/>
    <n v="3.1135095047672388E-2"/>
    <n v="31.135095047672387"/>
    <n v="30.089869728993008"/>
    <n v="40.666781045962104"/>
    <n v="9.5824807148749414E-2"/>
    <n v="341.43255160590132"/>
    <n v="66.188915438964926"/>
    <n v="17.785590524115165"/>
    <n v="15.550200216172765"/>
    <n v="8.7410606877454882"/>
    <n v="16.091724148217839"/>
    <n v="6.148200383923669"/>
    <n v="23.941669345069339"/>
    <n v="8.7410606877454882"/>
    <n v="14.360313987010448"/>
    <n v="14.360313987010448"/>
    <n v="323.25091698029377"/>
    <n v="0.15098690740553147"/>
    <n v="0"/>
    <n v="0"/>
    <n v="0"/>
    <s v="na"/>
    <s v="na"/>
    <n v="0"/>
    <n v="0"/>
    <n v="0"/>
    <n v="31.785157677861289"/>
    <n v="9.784264476856093E-2"/>
    <n v="3.6061950904091131"/>
    <e v="#VALUE!"/>
    <n v="141.80479600000001"/>
    <m/>
    <m/>
    <m/>
    <m/>
    <s v="Asia-Pacific-40 Freight rail2045"/>
  </r>
  <r>
    <s v="Asia-Pacific-40 "/>
    <s v="Asia &amp; Oceania"/>
    <s v="Indonesia"/>
    <n v="0"/>
    <x v="5"/>
    <d v="2036-01-06T00:00:00"/>
    <x v="10"/>
    <n v="322.23700000000002"/>
    <n v="10012.199999999999"/>
    <n v="31070.919850917173"/>
    <m/>
    <m/>
    <n v="82.526485648594303"/>
    <n v="0"/>
    <n v="1146.4046233986674"/>
    <n v="0"/>
    <n v="0"/>
    <n v="0"/>
    <n v="0"/>
    <n v="0"/>
    <n v="114.50077139876026"/>
    <n v="0"/>
    <n v="0.55273895592820899"/>
    <n v="3.6438651717355837E-2"/>
    <n v="36.438651717355839"/>
    <n v="35.215382564163789"/>
    <n v="47.593966510488016"/>
    <n v="0.11214761889211275"/>
    <n v="399.59222266339788"/>
    <n v="77.463545029719285"/>
    <n v="20.81519062984799"/>
    <n v="18.199023608075709"/>
    <n v="10.230014250906882"/>
    <n v="18.83279080635117"/>
    <n v="7.1954857415813898"/>
    <n v="28.0198968225824"/>
    <n v="10.230014250906882"/>
    <n v="16.806451983632734"/>
    <n v="16.806451983632734"/>
    <n v="378.31352572156027"/>
    <n v="0.1767060394197229"/>
    <n v="0"/>
    <n v="0"/>
    <n v="0"/>
    <s v="na"/>
    <s v="na"/>
    <n v="0"/>
    <n v="0"/>
    <n v="0"/>
    <n v="31.785157677861296"/>
    <n v="0.11308028475114849"/>
    <n v="3.6394250731463456"/>
    <e v="#VALUE!"/>
    <n v="141.80479600000001"/>
    <m/>
    <m/>
    <m/>
    <m/>
    <s v="Asia-Pacific-40 Freight rail2050"/>
  </r>
  <r>
    <s v="Asia-Pacific-40 "/>
    <s v="Asia &amp; Oceania"/>
    <s v="Indonesia"/>
    <n v="0"/>
    <x v="6"/>
    <d v="2026-01-04T00:00:00"/>
    <x v="0"/>
    <n v="211.54042799999999"/>
    <n v="776.36961000000008"/>
    <n v="3670.0767666027418"/>
    <n v="0"/>
    <n v="0.20106465155557551"/>
    <n v="31.752755670426136"/>
    <n v="0"/>
    <n v="199.628918"/>
    <n v="21.237118936170212"/>
    <n v="0.63490999999999997"/>
    <n v="7.2510000000000005E-2"/>
    <n v="3.0013648265852992E-3"/>
    <n v="0"/>
    <n v="257.13128827904529"/>
    <n v="0"/>
    <n v="0.22900000000000001"/>
    <n v="4.4019663227105772E-2"/>
    <n v="44.019663227105774"/>
    <n v="40.066846341459694"/>
    <n v="56.113476744675694"/>
    <n v="8.5569797551314988"/>
    <n v="373.76624985214539"/>
    <n v="184.5262568043936"/>
    <n v="45.059802066358358"/>
    <n v="40.376477569859908"/>
    <n v="15.565600536662373"/>
    <n v="111.91541611533488"/>
    <n v="8.1858242665732917"/>
    <n v="31.881022074886403"/>
    <n v="354.33082869664537"/>
    <n v="15.565600536662373"/>
    <n v="38.794524685109906"/>
    <n v="430.46337"/>
    <n v="0.20106465155557551"/>
    <n v="0"/>
    <n v="0"/>
    <n v="0"/>
    <n v="18.426714801444042"/>
    <n v="23.074936708860758"/>
    <n v="1501.1933667041774"/>
    <n v="2072.7700098779992"/>
    <n v="0"/>
    <n v="220.5074478593616"/>
    <n v="0.20809101902311447"/>
    <n v="56.699364143202061"/>
    <n v="63.936273995528794"/>
    <n v="160.427952"/>
    <m/>
    <m/>
    <m/>
    <m/>
    <s v="Asia-Pacific-40 HHDT2000"/>
  </r>
  <r>
    <s v="Asia-Pacific-40 "/>
    <s v="Asia &amp; Oceania"/>
    <s v="Indonesia"/>
    <n v="0"/>
    <x v="6"/>
    <d v="2046-01-07T00:00:00"/>
    <x v="1"/>
    <n v="226.25470300000001"/>
    <n v="1098.69534"/>
    <n v="4856.0110593590625"/>
    <n v="8.1664136657005361E-4"/>
    <n v="0.23173204430255778"/>
    <n v="57.139620659510229"/>
    <n v="0"/>
    <n v="244.17710121012104"/>
    <n v="27.130789023346782"/>
    <n v="0.88532"/>
    <n v="8.8540000000000008E-2"/>
    <n v="3.9129352374169214E-3"/>
    <n v="0"/>
    <n v="222.24277497174151"/>
    <n v="0"/>
    <n v="0.22552255225522552"/>
    <n v="5.1380369342343864E-2"/>
    <n v="51.380369342343862"/>
    <n v="46.336112815516493"/>
    <n v="64.996908865352268"/>
    <n v="11.47427451407234"/>
    <n v="452.25880334512436"/>
    <n v="272.53155151541426"/>
    <n v="50.946790048879613"/>
    <n v="45.623536398108506"/>
    <n v="17.578747199542985"/>
    <n v="59.557222815449862"/>
    <n v="9.4650868369821453"/>
    <n v="36.871025978534348"/>
    <n v="429.77970462258344"/>
    <n v="17.578747199542985"/>
    <n v="43.793836328064273"/>
    <n v="497.8728000517907"/>
    <n v="0.2325508464550933"/>
    <n v="0"/>
    <n v="0"/>
    <n v="0"/>
    <n v="15.873770860942285"/>
    <n v="20.954743703055101"/>
    <n v="1359.0104565999104"/>
    <n v="1893.802988852615"/>
    <n v="0"/>
    <n v="210.42255431695725"/>
    <n v="0.22709083462607121"/>
    <n v="46.764892388042583"/>
    <n v="58.061621221701671"/>
    <n v="160.427952"/>
    <m/>
    <m/>
    <m/>
    <m/>
    <s v="Asia-Pacific-40 HHDT2005"/>
  </r>
  <r>
    <s v="Asia-Pacific-40 "/>
    <s v="Asia &amp; Oceania"/>
    <s v="Indonesia"/>
    <n v="0"/>
    <x v="6"/>
    <d v="2021-01-03T00:00:00"/>
    <x v="2"/>
    <n v="241.61312599999999"/>
    <n v="1623.2067900000002"/>
    <n v="6718.2061540812165"/>
    <n v="1.0465915423691268E-3"/>
    <n v="0.12411795754104199"/>
    <n v="82.526485648594303"/>
    <n v="0"/>
    <n v="131.36236098897842"/>
    <n v="16.019800120607126"/>
    <n v="1.1544000000000001"/>
    <n v="5.7259999999999998E-2"/>
    <n v="4.777886115342923E-3"/>
    <n v="0"/>
    <n v="80.927680809527914"/>
    <n v="0"/>
    <n v="0.20622062206220623"/>
    <n v="2.8163934192210301E-2"/>
    <n v="28.163934192210302"/>
    <n v="25.036223985986851"/>
    <n v="34.56958401809235"/>
    <n v="7.5955389455407527"/>
    <n v="219.17156962244604"/>
    <n v="191.55085686761313"/>
    <n v="17.52348178825391"/>
    <n v="15.445271308907682"/>
    <n v="5.8029317087614904"/>
    <n v="32.000868766866859"/>
    <n v="5.1135698390831763"/>
    <n v="19.922654146903675"/>
    <n v="207.00514015231846"/>
    <n v="5.8029317087614904"/>
    <n v="14.45492828549944"/>
    <n v="269.03106125249082"/>
    <n v="0.12566141594895464"/>
    <n v="0"/>
    <n v="0"/>
    <n v="0"/>
    <n v="15.763691107252205"/>
    <n v="19.111577833526702"/>
    <n v="1243.6268865350012"/>
    <n v="1758.070261811914"/>
    <n v="0"/>
    <n v="214.39881241608711"/>
    <n v="0.11656624231669559"/>
    <n v="17.350798657150946"/>
    <n v="52.954558110749673"/>
    <n v="160.427952"/>
    <m/>
    <m/>
    <m/>
    <m/>
    <s v="Asia-Pacific-40 HHDT2010"/>
  </r>
  <r>
    <s v="Asia-Pacific-40 "/>
    <s v="Asia &amp; Oceania"/>
    <s v="Indonesia"/>
    <n v="0"/>
    <x v="6"/>
    <d v="2016-01-03T00:00:00"/>
    <x v="3"/>
    <n v="257.56381499999998"/>
    <n v="2306.9010600000001"/>
    <n v="8956.6193915865097"/>
    <n v="1.4841849935890361E-3"/>
    <n v="0.14508525021236429"/>
    <n v="82.526485648594303"/>
    <n v="0"/>
    <n v="159.85620521445011"/>
    <n v="19.494659172493918"/>
    <n v="0.63952561009395126"/>
    <n v="4.5984432810352499E-2"/>
    <n v="2.4829792573694844E-3"/>
    <n v="0"/>
    <n v="69.294781638554582"/>
    <n v="0"/>
    <n v="0.22724915293618433"/>
    <n v="3.2866221557854326E-2"/>
    <n v="32.866221557854324"/>
    <n v="29.31601469399029"/>
    <n v="40.139427450014132"/>
    <n v="8.5460442201801374"/>
    <n v="219.2792054132141"/>
    <n v="202.68147747580107"/>
    <n v="11.68438248479881"/>
    <n v="9.9566942857924481"/>
    <n v="3.4870454013212466"/>
    <n v="22.926463884349271"/>
    <n v="5.9872114406384433"/>
    <n v="23.328803253351847"/>
    <n v="205.03216911260409"/>
    <n v="3.4870454013212466"/>
    <n v="8.7969820754884367"/>
    <n v="315.03826358239371"/>
    <n v="0.14715086836277741"/>
    <n v="0"/>
    <n v="0"/>
    <n v="0"/>
    <n v="15.763691107252205"/>
    <n v="18.204531342338345"/>
    <n v="1196.6766408651929"/>
    <n v="1685.9090106190251"/>
    <n v="0"/>
    <n v="205.59865983158846"/>
    <n v="0.12760418833621612"/>
    <n v="14.246914238209385"/>
    <n v="50.441304283924119"/>
    <n v="147.84205500000002"/>
    <m/>
    <m/>
    <m/>
    <m/>
    <s v="Asia-Pacific-40 HHDT2015"/>
  </r>
  <r>
    <s v="Asia-Pacific-40 "/>
    <s v="Asia &amp; Oceania"/>
    <s v="Indonesia"/>
    <n v="0"/>
    <x v="6"/>
    <d v="2000-12-31T00:00:00"/>
    <x v="4"/>
    <n v="271.85700000000003"/>
    <n v="3336.44022"/>
    <n v="12272.776570034979"/>
    <n v="2.1066643617181713E-3"/>
    <n v="0.19308630179757566"/>
    <n v="82.526485648594303"/>
    <n v="0"/>
    <n v="216.15009860423726"/>
    <n v="26.359768122467962"/>
    <n v="0.86473667691723133"/>
    <n v="8.6473097130280813E-2"/>
    <n v="3.1808512450193713E-3"/>
    <n v="0"/>
    <n v="64.784646015398181"/>
    <n v="0"/>
    <n v="0.25382354487378112"/>
    <n v="4.315575374152926E-2"/>
    <n v="43.15575374152926"/>
    <n v="39.040536862626702"/>
    <n v="53.219507080813706"/>
    <n v="9.3447288653765597"/>
    <n v="231.79683246371931"/>
    <n v="157.85136027825905"/>
    <n v="10.743198556946362"/>
    <n v="8.82723405755649"/>
    <n v="2.9120903513988998"/>
    <n v="20.871848500595775"/>
    <n v="7.9730051470089904"/>
    <n v="31.067531715617712"/>
    <n v="212.82343867011812"/>
    <n v="2.9120903513988998"/>
    <n v="7.2827909083156825"/>
    <n v="419.54988171723045"/>
    <n v="0.19596708258279411"/>
    <n v="0"/>
    <n v="0"/>
    <n v="0"/>
    <n v="15.763691107252205"/>
    <n v="17.85555920486636"/>
    <n v="1178.596548015043"/>
    <n v="1637.1826011908315"/>
    <n v="0"/>
    <n v="199.65641477936973"/>
    <n v="0.15874431683395776"/>
    <n v="12.934670156184984"/>
    <n v="49.474368665433495"/>
    <n v="135.256158"/>
    <m/>
    <m/>
    <m/>
    <m/>
    <s v="Asia-Pacific-40 HHDT2020"/>
  </r>
  <r>
    <s v="Asia-Pacific-40 "/>
    <s v="Asia &amp; Oceania"/>
    <s v="Indonesia"/>
    <n v="0"/>
    <x v="6"/>
    <d v="2006-01-01T00:00:00"/>
    <x v="5"/>
    <n v="284.505"/>
    <n v="3917.4801099999995"/>
    <n v="13769.459622853727"/>
    <n v="2.414344058970098E-3"/>
    <n v="0.21613255567519571"/>
    <n v="82.526485648594303"/>
    <n v="0"/>
    <n v="243.44740163455197"/>
    <n v="29.68870751640878"/>
    <n v="0.97394309997076334"/>
    <n v="6.6348003710489198E-2"/>
    <n v="3.4232899245031311E-3"/>
    <n v="0"/>
    <n v="62.143876879709801"/>
    <n v="0"/>
    <n v="0.25999369995910332"/>
    <n v="4.7265724182471783E-2"/>
    <n v="47.265724182471786"/>
    <n v="43.711174288816444"/>
    <n v="59.447654003842523"/>
    <n v="6.9408004817425537"/>
    <n v="175.43011775659974"/>
    <n v="106.88681389012915"/>
    <n v="9.9164518724920185"/>
    <n v="7.939989888058923"/>
    <n v="2.5979755445745387"/>
    <n v="23.368696784219363"/>
    <n v="8.9267553629454142"/>
    <n v="34.78441892587103"/>
    <n v="154.18665019586194"/>
    <n v="2.5979755445745387"/>
    <n v="6.2107598347024382"/>
    <n v="469.74689378085492"/>
    <n v="0.21941354851485165"/>
    <n v="0"/>
    <n v="0"/>
    <n v="0"/>
    <n v="15.763691107252205"/>
    <n v="17.721297561262823"/>
    <n v="1171.6380346515887"/>
    <n v="1592.0438488724471"/>
    <n v="0"/>
    <n v="194.15168888688385"/>
    <n v="0.16613319337963053"/>
    <n v="12.06533865017423"/>
    <n v="49.102355110604137"/>
    <n v="138.53047700000002"/>
    <m/>
    <m/>
    <m/>
    <m/>
    <s v="Asia-Pacific-40 HHDT2025"/>
  </r>
  <r>
    <s v="Asia-Pacific-40 "/>
    <s v="Asia &amp; Oceania"/>
    <s v="Indonesia"/>
    <n v="0"/>
    <x v="6"/>
    <d v="2036-01-06T00:00:00"/>
    <x v="6"/>
    <n v="295.48200000000003"/>
    <n v="4498.5199999999995"/>
    <n v="15224.34530698993"/>
    <n v="2.6956849440217478E-3"/>
    <n v="0.23918053311076734"/>
    <n v="82.526485648594303"/>
    <n v="0"/>
    <n v="270.05133895367334"/>
    <n v="32.933090116301628"/>
    <n v="1.08037562301288"/>
    <n v="9.3055802204054072E-2"/>
    <n v="3.6563161986614412E-3"/>
    <n v="0"/>
    <n v="60.031152235329252"/>
    <n v="0"/>
    <n v="0.26386689709842104"/>
    <n v="5.1852000103463095E-2"/>
    <n v="51.852000103463098"/>
    <n v="48.377067155107568"/>
    <n v="65.740571582596061"/>
    <n v="6.1457001972839853"/>
    <n v="158.07789157002873"/>
    <n v="89.676367483596408"/>
    <n v="10.226062237621525"/>
    <n v="8.0984482217957474"/>
    <n v="2.6509413409431817"/>
    <n v="25.863087100546558"/>
    <n v="9.879585847937733"/>
    <n v="38.497481307169835"/>
    <n v="134.56674065355017"/>
    <n v="2.6509413409431817"/>
    <n v="6.1846267051587711"/>
    <n v="519.89108492564378"/>
    <n v="0.24283534238331284"/>
    <n v="0"/>
    <n v="0"/>
    <n v="0"/>
    <n v="15.763691107252205"/>
    <n v="17.669642466177848"/>
    <n v="1168.9604944819275"/>
    <n v="1574.465072070378"/>
    <n v="0"/>
    <n v="192.00793561833879"/>
    <n v="0.17548277087424308"/>
    <n v="11.526457613495795"/>
    <n v="48.959228637310289"/>
    <n v="141.80479600000001"/>
    <m/>
    <m/>
    <m/>
    <m/>
    <s v="Asia-Pacific-40 HHDT2030"/>
  </r>
  <r>
    <s v="Asia-Pacific-40 "/>
    <s v="Asia &amp; Oceania"/>
    <s v="Indonesia"/>
    <n v="0"/>
    <x v="6"/>
    <d v="2000-12-31T00:00:00"/>
    <x v="7"/>
    <n v="304.84699999999998"/>
    <n v="5876.94"/>
    <n v="19278.326504771248"/>
    <n v="3.4923828108236205E-3"/>
    <n v="0.30881786073874085"/>
    <n v="82.526485648594303"/>
    <n v="0"/>
    <n v="348.9971958005159"/>
    <n v="42.56063363420926"/>
    <n v="1.3962088257129961"/>
    <n v="0.11800424688524157"/>
    <n v="4.5800313787342376E-3"/>
    <n v="0"/>
    <n v="59.384168598031621"/>
    <n v="0"/>
    <n v="0.27403166100722626"/>
    <n v="6.6744097757676049E-2"/>
    <n v="66.744097757676045"/>
    <n v="62.464322671165917"/>
    <n v="84.862661552096355"/>
    <n v="7.2423105627775897"/>
    <n v="188.00962598571851"/>
    <n v="103.56020087376568"/>
    <n v="12.920177587354019"/>
    <n v="10.195667244539562"/>
    <n v="3.3420754028340789"/>
    <n v="33.394304584425441"/>
    <n v="12.756469273690257"/>
    <n v="49.70785339747566"/>
    <n v="157.65206094315042"/>
    <n v="3.3420754028340789"/>
    <n v="7.7245432035568298"/>
    <n v="671.2826219911143"/>
    <n v="0.31354864523305781"/>
    <n v="0"/>
    <n v="0"/>
    <n v="0"/>
    <n v="15.763691107252205"/>
    <n v="17.649768965626066"/>
    <n v="1167.9302950396309"/>
    <n v="1568.2120320696699"/>
    <n v="0"/>
    <n v="191.2453697645939"/>
    <n v="0.21894293779396237"/>
    <n v="11.356947281693543"/>
    <n v="48.904162935828168"/>
    <n v="141.80479600000001"/>
    <m/>
    <m/>
    <m/>
    <m/>
    <s v="Asia-Pacific-40 HHDT2035"/>
  </r>
  <r>
    <s v="Asia-Pacific-40 "/>
    <s v="Asia &amp; Oceania"/>
    <s v="Indonesia"/>
    <n v="0"/>
    <x v="6"/>
    <d v="2031-01-05T00:00:00"/>
    <x v="8"/>
    <n v="312.43900000000002"/>
    <n v="7255.3599999999988"/>
    <n v="23221.684872887185"/>
    <n v="4.2497734670946374E-3"/>
    <n v="0.37530123145459815"/>
    <n v="82.526485648594303"/>
    <n v="0"/>
    <n v="424.28055016314812"/>
    <n v="51.741530507700993"/>
    <n v="1.6973897092707735"/>
    <n v="0.12754134503374623"/>
    <n v="5.4327075341771463E-3"/>
    <n v="0"/>
    <n v="58.478221640710892"/>
    <n v="0"/>
    <n v="0.27588267527509941"/>
    <n v="8.1035169495505252E-2"/>
    <n v="81.035169495505258"/>
    <n v="75.91292685564396"/>
    <n v="103.12506499681069"/>
    <n v="8.5373020635605084"/>
    <n v="222.31138871450995"/>
    <n v="121.41006741967948"/>
    <n v="15.593920561546144"/>
    <n v="12.291446359674637"/>
    <n v="4.0310918430428986"/>
    <n v="40.584100855279914"/>
    <n v="15.502934049212762"/>
    <n v="60.409992806431198"/>
    <n v="185.41780482593603"/>
    <n v="4.0310918430428986"/>
    <n v="9.2882862754440474"/>
    <n v="815.81053868877018"/>
    <n v="0.38105602736145455"/>
    <n v="0"/>
    <n v="0"/>
    <n v="0"/>
    <n v="15.763691107252205"/>
    <n v="17.642122943030778"/>
    <n v="1167.5339367365648"/>
    <n v="1566.1533143756606"/>
    <n v="0"/>
    <n v="190.99430663117812"/>
    <n v="0.25936317007641574"/>
    <n v="11.169007395291931"/>
    <n v="48.882977257106859"/>
    <n v="141.80479600000001"/>
    <m/>
    <m/>
    <m/>
    <m/>
    <s v="Asia-Pacific-40 HHDT2040"/>
  </r>
  <r>
    <s v="Asia-Pacific-40 "/>
    <s v="Asia &amp; Oceania"/>
    <s v="Indonesia"/>
    <n v="0"/>
    <x v="6"/>
    <d v="2011-01-02T00:00:00"/>
    <x v="9"/>
    <n v="318.21600000000001"/>
    <n v="8633.7799999999988"/>
    <n v="27131.822409935383"/>
    <n v="4.9374290876191681E-3"/>
    <n v="0.43581021782885898"/>
    <n v="82.526485648594303"/>
    <n v="0"/>
    <n v="492.75343065997004"/>
    <n v="60.091881787801228"/>
    <n v="1.9713244033658508"/>
    <n v="0.14375375177574617"/>
    <n v="6.1949254700136092E-3"/>
    <n v="0"/>
    <n v="57.07273415120261"/>
    <n v="0"/>
    <n v="0.27271289638852159"/>
    <n v="9.4074159676886954E-2"/>
    <n v="94.07415967688695"/>
    <n v="88.152677929950841"/>
    <n v="119.74952875551975"/>
    <n v="9.8246427115708244"/>
    <n v="256.07375200052638"/>
    <n v="139.53663027350186"/>
    <n v="18.069317766387041"/>
    <n v="14.237476541279175"/>
    <n v="4.6697718044792413"/>
    <n v="47.127633896941582"/>
    <n v="18.002530783205287"/>
    <n v="70.150147146745553"/>
    <n v="213.23165701458836"/>
    <n v="4.6697718044792413"/>
    <n v="10.750103968504863"/>
    <n v="947.34717466519987"/>
    <n v="0.44249532678289755"/>
    <n v="0"/>
    <n v="0"/>
    <n v="0"/>
    <n v="15.763691107252205"/>
    <n v="17.63918125385149"/>
    <n v="1167.3814342253827"/>
    <n v="1565.5053041787783"/>
    <n v="0"/>
    <n v="190.915280997412"/>
    <n v="0.29562988560250569"/>
    <n v="10.896057077767439"/>
    <n v="48.874826394213947"/>
    <n v="141.80479600000001"/>
    <m/>
    <m/>
    <m/>
    <m/>
    <s v="Asia-Pacific-40 HHDT2045"/>
  </r>
  <r>
    <s v="Asia-Pacific-40 "/>
    <s v="Asia &amp; Oceania"/>
    <s v="Indonesia"/>
    <n v="0"/>
    <x v="6"/>
    <d v="2000-12-31T00:00:00"/>
    <x v="10"/>
    <n v="322.23700000000002"/>
    <n v="10012.199999999999"/>
    <n v="31070.919850917173"/>
    <n v="5.5369768386347449E-3"/>
    <n v="0.48863608263994224"/>
    <n v="82.526485648594303"/>
    <n v="0"/>
    <n v="552.51048709476208"/>
    <n v="67.37932769448318"/>
    <n v="2.2103903058912566"/>
    <n v="0.15605460911608554"/>
    <n v="6.8595173921407425E-3"/>
    <n v="0"/>
    <n v="55.183724565506296"/>
    <n v="0"/>
    <n v="0.2663929153310321"/>
    <n v="0.10546895878171106"/>
    <n v="105.46895878171105"/>
    <n v="98.838134834266967"/>
    <n v="134.26448473128491"/>
    <n v="10.987288017321999"/>
    <n v="286.48227056382262"/>
    <n v="155.92048943406908"/>
    <n v="20.252309011847789"/>
    <n v="15.95657104993883"/>
    <n v="5.2340967734046382"/>
    <n v="52.840222906205092"/>
    <n v="20.184711702075518"/>
    <n v="78.653423132191449"/>
    <n v="238.44705299405558"/>
    <n v="5.2340967734046382"/>
    <n v="12.046475107466103"/>
    <n v="1062.180259853772"/>
    <n v="0.49613258344539118"/>
    <n v="0"/>
    <n v="0"/>
    <n v="0"/>
    <n v="15.763691107252205"/>
    <n v="17.638049484343924"/>
    <n v="1167.3227653565821"/>
    <n v="1565.3014417112763"/>
    <n v="0"/>
    <n v="190.89041972088737"/>
    <n v="0.32730244752064797"/>
    <n v="10.53404434407134"/>
    <n v="48.871690475522229"/>
    <n v="141.80479600000001"/>
    <m/>
    <m/>
    <m/>
    <m/>
    <s v="Asia-Pacific-40 HHDT2050"/>
  </r>
  <r>
    <s v="Asia-Pacific-40 "/>
    <s v="Asia &amp; Oceania"/>
    <s v="Indonesia"/>
    <n v="0"/>
    <x v="7"/>
    <d v="2041-01-06T00:00:00"/>
    <x v="0"/>
    <n v="211.54042799999999"/>
    <n v="776.36961000000008"/>
    <n v="3670.0767666027418"/>
    <n v="0.27087051855057714"/>
    <n v="1.5298533922922807E-2"/>
    <n v="31.752755670426136"/>
    <n v="332.90310767025528"/>
    <n v="0"/>
    <n v="175.95261138137514"/>
    <n v="21.1"/>
    <n v="2.4500000000000002"/>
    <n v="9.9744527320328583E-2"/>
    <n v="1573.7091525136525"/>
    <n v="0"/>
    <n v="0.14714860043063671"/>
    <n v="0"/>
    <n v="6.1700832800554155E-2"/>
    <n v="61.700832800554153"/>
    <n v="55.253729402375264"/>
    <n v="224.90752460962409"/>
    <n v="2.7664942380479642"/>
    <n v="534.87874993762466"/>
    <n v="16249.923036188156"/>
    <n v="25.591374379922321"/>
    <n v="22.006454369067999"/>
    <n v="7.7594015581939395"/>
    <n v="35.559367253182756"/>
    <n v="10.785372738512848"/>
    <n v="44.468356663862416"/>
    <n v="507.20295253029332"/>
    <n v="7.7594015581939395"/>
    <n v="19.753781858748216"/>
    <n v="613.02032019770149"/>
    <n v="0.28633497218831461"/>
    <n v="0"/>
    <n v="0"/>
    <n v="0"/>
    <n v="3.1495888393474116"/>
    <n v="3.5249656342532534"/>
    <n v="252.72916562447483"/>
    <n v="350.66733205123251"/>
    <n v="185.3417146879554"/>
    <n v="0"/>
    <n v="0.29167395274700947"/>
    <n v="79.473529110128553"/>
    <n v="9.7670113448196734"/>
    <n v="160.427952"/>
    <m/>
    <m/>
    <m/>
    <m/>
    <s v="Asia-Pacific-40 LDV2000"/>
  </r>
  <r>
    <s v="Asia-Pacific-40 "/>
    <s v="Asia &amp; Oceania"/>
    <s v="Indonesia"/>
    <n v="0"/>
    <x v="7"/>
    <d v="2006-01-01T00:00:00"/>
    <x v="1"/>
    <n v="226.25470300000001"/>
    <n v="1098.69534"/>
    <n v="4856.0110593590625"/>
    <n v="0.35253964609196625"/>
    <n v="2.7465974934198622E-2"/>
    <n v="57.139620659510229"/>
    <n v="462.95402031776644"/>
    <n v="0"/>
    <n v="249.68338965996651"/>
    <n v="29.3"/>
    <n v="2.6749999999999998"/>
    <n v="0.12950007054659987"/>
    <n v="2046.1630816035079"/>
    <n v="0"/>
    <n v="0.15130862944162435"/>
    <n v="0"/>
    <n v="8.4274237477073133E-2"/>
    <n v="84.274237477073129"/>
    <n v="74.534495121824577"/>
    <n v="267.19463608362037"/>
    <n v="10.268041789120943"/>
    <n v="566.91007389587787"/>
    <n v="12583.901198672756"/>
    <n v="29.832904753552612"/>
    <n v="25.34080567611602"/>
    <n v="9.6725466995527505"/>
    <n v="42.621653742458449"/>
    <n v="14.547175651626596"/>
    <n v="59.987319470197981"/>
    <n v="529.57523510712258"/>
    <n v="9.6725466995527505"/>
    <n v="22.299721257075543"/>
    <n v="828.24580979361781"/>
    <n v="0.38686440416177392"/>
    <n v="0"/>
    <n v="0"/>
    <n v="0"/>
    <n v="3.1495888393474116"/>
    <n v="3.3689421343453074"/>
    <n v="240.25354490698092"/>
    <n v="337.5244047745536"/>
    <n v="182.03586917601069"/>
    <n v="0"/>
    <n v="0.37247507503555904"/>
    <n v="76.703918191801122"/>
    <n v="9.3346998128003804"/>
    <n v="160.427952"/>
    <m/>
    <m/>
    <m/>
    <m/>
    <s v="Asia-Pacific-40 LDV2005"/>
  </r>
  <r>
    <s v="Asia-Pacific-40 "/>
    <s v="Asia &amp; Oceania"/>
    <s v="Indonesia"/>
    <n v="0"/>
    <x v="7"/>
    <d v="2036-01-06T00:00:00"/>
    <x v="2"/>
    <n v="241.61312599999999"/>
    <n v="1623.2067900000002"/>
    <n v="6718.2061540812165"/>
    <n v="0.24314808032014917"/>
    <n v="2.2932330900818546E-2"/>
    <n v="82.526485648594303"/>
    <n v="301.25265697657511"/>
    <n v="0"/>
    <n v="180.39081256082343"/>
    <n v="40.1"/>
    <n v="1.4854485335884395"/>
    <n v="0.16596780424917809"/>
    <n v="1246.8389526841152"/>
    <n v="0"/>
    <n v="0.15594561080417432"/>
    <n v="0"/>
    <n v="5.9522287754320197E-2"/>
    <n v="59.522287754320196"/>
    <n v="52.515115572006792"/>
    <n v="164.02980491380464"/>
    <n v="9.7531109378130356"/>
    <n v="332.10003355981053"/>
    <n v="5045.9032294411354"/>
    <n v="18.462854195625209"/>
    <n v="15.477645625196264"/>
    <n v="6.3121569675088613"/>
    <n v="30.588084306803388"/>
    <n v="10.253993879272237"/>
    <n v="42.261121692734555"/>
    <n v="305.76912800602889"/>
    <n v="6.3121569675088613"/>
    <n v="13.326675691195831"/>
    <n v="583.52007512252737"/>
    <n v="0.27255573588106746"/>
    <n v="0"/>
    <n v="0"/>
    <n v="0"/>
    <n v="3.1495888393474116"/>
    <n v="3.2931697493137611"/>
    <n v="234.27535522899828"/>
    <n v="329.96296712312176"/>
    <n v="197.58261504378549"/>
    <n v="0"/>
    <n v="0.24635370080978217"/>
    <n v="36.669565529799314"/>
    <n v="9.1247489023473385"/>
    <n v="160.427952"/>
    <m/>
    <m/>
    <m/>
    <m/>
    <s v="Asia-Pacific-40 LDV2010"/>
  </r>
  <r>
    <s v="Asia-Pacific-40 "/>
    <s v="Asia &amp; Oceania"/>
    <s v="Indonesia"/>
    <n v="0"/>
    <x v="7"/>
    <d v="1995-12-31T00:00:00"/>
    <x v="3"/>
    <n v="257.56381499999998"/>
    <n v="2306.9010600000001"/>
    <n v="8956.6193915865097"/>
    <n v="0.31050329452204262"/>
    <n v="3.368829005105646E-2"/>
    <n v="82.526485648594303"/>
    <n v="395.03989059459508"/>
    <n v="0"/>
    <n v="236.5508326913743"/>
    <n v="29.635249543611717"/>
    <n v="1.9713363709729885"/>
    <n v="0.11505983301113831"/>
    <n v="1533.755394151912"/>
    <n v="0"/>
    <n v="0.1836425671038904"/>
    <n v="0"/>
    <n v="7.5945635084660054E-2"/>
    <n v="75.945635084660054"/>
    <n v="68.001640244737615"/>
    <n v="161.91058353494532"/>
    <n v="13.074598159559748"/>
    <n v="363.93349128698537"/>
    <n v="4122.9485825974161"/>
    <n v="18.023806920008557"/>
    <n v="14.629495314709537"/>
    <n v="5.9328913662130383"/>
    <n v="36.841262693436576"/>
    <n v="13.284160449795323"/>
    <n v="54.717479794942292"/>
    <n v="329.85369791207211"/>
    <n v="5.9328913662130383"/>
    <n v="11.845669298902971"/>
    <n v="755.31054326242463"/>
    <n v="0.35279715251337612"/>
    <n v="0"/>
    <n v="0"/>
    <n v="0"/>
    <n v="3.1495888393474116"/>
    <n v="3.2577693764542621"/>
    <n v="231.31383293979644"/>
    <n v="321.05418619999375"/>
    <n v="192.24801568861901"/>
    <n v="0"/>
    <n v="0.2948614310774208"/>
    <n v="32.92106297990086"/>
    <n v="9.0266611820105069"/>
    <n v="147.84205500000002"/>
    <m/>
    <m/>
    <m/>
    <m/>
    <s v="Asia-Pacific-40 LDV2015"/>
  </r>
  <r>
    <s v="Asia-Pacific-40 "/>
    <s v="Asia &amp; Oceania"/>
    <s v="Indonesia"/>
    <n v="0"/>
    <x v="7"/>
    <d v="2006-01-01T00:00:00"/>
    <x v="4"/>
    <n v="271.85700000000003"/>
    <n v="3336.44022"/>
    <n v="12272.776570034979"/>
    <n v="0.44295078368826618"/>
    <n v="5.1801464172288758E-2"/>
    <n v="82.526485648594303"/>
    <n v="571.86286417922508"/>
    <n v="0"/>
    <n v="342.43285280193118"/>
    <n v="46.560197256723733"/>
    <n v="4.7997191835554913"/>
    <n v="0.17126723702801006"/>
    <n v="2103.5429074080312"/>
    <n v="0"/>
    <n v="0.215509081303556"/>
    <n v="0"/>
    <n v="0.10756138780431994"/>
    <n v="107.56138780431993"/>
    <n v="97.799443165990567"/>
    <n v="193.1657058124128"/>
    <n v="16.553026822211542"/>
    <n v="430.22897547203399"/>
    <n v="4366.2706889649753"/>
    <n v="19.264447496352002"/>
    <n v="14.916311594540254"/>
    <n v="5.4608592305181372"/>
    <n v="50.566690039167923"/>
    <n v="19.110934791630768"/>
    <n v="78.688508374359799"/>
    <n v="381.2280721759725"/>
    <n v="5.4608592305181372"/>
    <n v="10.913770313416579"/>
    <n v="1086.0550629736285"/>
    <n v="0.50728423839399206"/>
    <n v="0"/>
    <n v="0"/>
    <n v="0"/>
    <n v="3.1495888393474116"/>
    <n v="3.2365822887484152"/>
    <n v="229.79252057884332"/>
    <n v="314.10942882438684"/>
    <n v="188.08947833795619"/>
    <n v="0"/>
    <n v="0.39565428811588416"/>
    <n v="32.238368054536863"/>
    <n v="8.9679557796157034"/>
    <n v="135.256158"/>
    <m/>
    <m/>
    <m/>
    <m/>
    <s v="Asia-Pacific-40 LDV2020"/>
  </r>
  <r>
    <s v="Asia-Pacific-40 "/>
    <s v="Asia &amp; Oceania"/>
    <s v="Indonesia"/>
    <n v="0"/>
    <x v="7"/>
    <d v="2036-01-06T00:00:00"/>
    <x v="5"/>
    <n v="284.505"/>
    <n v="3917.4801099999995"/>
    <n v="13769.459622853727"/>
    <n v="0.50816317442462533"/>
    <n v="6.2577891157063123E-2"/>
    <n v="82.526485648594303"/>
    <n v="662.06762358270259"/>
    <n v="0"/>
    <n v="396.44767879203749"/>
    <n v="57.290767104840896"/>
    <n v="5.1691959447573641"/>
    <n v="0.20136998332135075"/>
    <n v="2327.0860743491421"/>
    <n v="0"/>
    <n v="0.22554765608786481"/>
    <n v="0"/>
    <n v="0.12232753097632737"/>
    <n v="122.32753097632737"/>
    <n v="112.85003433895893"/>
    <n v="195.39171819990014"/>
    <n v="15.411757323392377"/>
    <n v="397.83829257963123"/>
    <n v="3700.5675877239491"/>
    <n v="18.180528782671516"/>
    <n v="13.48784840271867"/>
    <n v="4.1579364415691904"/>
    <n v="58.355814950525286"/>
    <n v="22.057629669523308"/>
    <n v="90.792404669435626"/>
    <n v="341.30504683555534"/>
    <n v="4.1579364415691904"/>
    <n v="8.8701413463142202"/>
    <n v="1253.0255731666275"/>
    <n v="0.5852743062876018"/>
    <n v="0"/>
    <n v="0"/>
    <n v="0"/>
    <n v="3.1495888393474116"/>
    <n v="3.2206105283784336"/>
    <n v="229.01484742217934"/>
    <n v="308.55907984896061"/>
    <n v="184.7659160772219"/>
    <n v="0"/>
    <n v="0.42996619031766531"/>
    <n v="31.226075829732135"/>
    <n v="8.9237010603031273"/>
    <n v="138.53047700000002"/>
    <m/>
    <m/>
    <m/>
    <m/>
    <s v="Asia-Pacific-40 LDV2025"/>
  </r>
  <r>
    <s v="Asia-Pacific-40 "/>
    <s v="Asia &amp; Oceania"/>
    <s v="Indonesia"/>
    <n v="0"/>
    <x v="7"/>
    <d v="2011-01-02T00:00:00"/>
    <x v="6"/>
    <n v="295.48200000000003"/>
    <n v="4498.5199999999995"/>
    <n v="15224.34530698993"/>
    <n v="0.57423259303316543"/>
    <n v="7.3614659468528146E-2"/>
    <n v="82.526485648594303"/>
    <n v="752.85236380224092"/>
    <n v="0"/>
    <n v="450.80979868397662"/>
    <n v="68.232365571776555"/>
    <n v="7.7459192046173619"/>
    <n v="0.23091885655226563"/>
    <n v="2547.8789361187514"/>
    <n v="0"/>
    <n v="0.23354726798639819"/>
    <n v="0"/>
    <n v="0.13785229515812594"/>
    <n v="137.85229515812594"/>
    <n v="128.11189697365367"/>
    <n v="208.10285970305324"/>
    <n v="15.22760634864405"/>
    <n v="394.89098317708334"/>
    <n v="3479.5796668468333"/>
    <n v="18.660624352668929"/>
    <n v="13.49225252433904"/>
    <n v="3.6131088498494037"/>
    <n v="66.257758371081849"/>
    <n v="25.046598889784292"/>
    <n v="103.06529808386938"/>
    <n v="330.7184935101522"/>
    <n v="3.6131088498494037"/>
    <n v="8.2506489597882169"/>
    <n v="1422.3533115224116"/>
    <n v="0.66436540923371157"/>
    <n v="0"/>
    <n v="0"/>
    <n v="0"/>
    <n v="3.1495888393474116"/>
    <n v="3.2073445433034209"/>
    <n v="228.62257738128594"/>
    <n v="305.78815181158501"/>
    <n v="183.10667773148805"/>
    <n v="0"/>
    <n v="0.46653364725474283"/>
    <n v="30.643921813868999"/>
    <n v="8.8869435312455973"/>
    <n v="141.80479600000001"/>
    <m/>
    <m/>
    <m/>
    <m/>
    <s v="Asia-Pacific-40 LDV2030"/>
  </r>
  <r>
    <s v="Asia-Pacific-40 "/>
    <s v="Asia &amp; Oceania"/>
    <s v="Indonesia"/>
    <n v="0"/>
    <x v="7"/>
    <d v="2031-01-05T00:00:00"/>
    <x v="7"/>
    <n v="304.84699999999998"/>
    <n v="5876.94"/>
    <n v="19278.326504771248"/>
    <n v="0.80675425244496191"/>
    <n v="0.10789095836352011"/>
    <n v="82.526485648594303"/>
    <n v="1063.7944698871097"/>
    <n v="0"/>
    <n v="637.00267657910763"/>
    <n v="100.31596190620593"/>
    <n v="10.933947111022258"/>
    <n v="0.32906986752766448"/>
    <n v="3489.601242220228"/>
    <n v="0"/>
    <n v="0.26152491729080768"/>
    <n v="0"/>
    <n v="0.19401552551964599"/>
    <n v="194.01552551964599"/>
    <n v="180.88009719148329"/>
    <n v="286.33408975399527"/>
    <n v="20.057302296351768"/>
    <n v="522.71604743411831"/>
    <n v="4478.0294628482197"/>
    <n v="25.331426328334317"/>
    <n v="18.116490261795594"/>
    <n v="4.5049235286815623"/>
    <n v="93.568461296022775"/>
    <n v="35.37310127312162"/>
    <n v="145.50699591836167"/>
    <n v="432.11907076248303"/>
    <n v="4.5049235286815623"/>
    <n v="10.716664382260149"/>
    <n v="2008.0338646656733"/>
    <n v="0.93793028036462023"/>
    <n v="0"/>
    <n v="0"/>
    <n v="0"/>
    <n v="3.1495888393474116"/>
    <n v="3.1924737922845692"/>
    <n v="228.42446549797432"/>
    <n v="304.5756833575121"/>
    <n v="182.38064871707314"/>
    <n v="0"/>
    <n v="0.63643573832002942"/>
    <n v="33.013017917427433"/>
    <n v="8.8457395000642034"/>
    <n v="141.80479600000001"/>
    <m/>
    <m/>
    <m/>
    <m/>
    <s v="Asia-Pacific-40 LDV2035"/>
  </r>
  <r>
    <s v="Asia-Pacific-40 "/>
    <s v="Asia &amp; Oceania"/>
    <s v="Indonesia"/>
    <n v="0"/>
    <x v="7"/>
    <d v="2021-01-03T00:00:00"/>
    <x v="8"/>
    <n v="312.43900000000002"/>
    <n v="7255.3599999999988"/>
    <n v="23221.684872887185"/>
    <n v="1.0930789211495944"/>
    <n v="0.15331141864429526"/>
    <n v="82.526485648594303"/>
    <n v="1450.1527045130783"/>
    <n v="0"/>
    <n v="868.35491288208289"/>
    <n v="141.07494355102827"/>
    <n v="13.654677870561285"/>
    <n v="0.45152795762061798"/>
    <n v="4641.3946546784437"/>
    <n v="0"/>
    <n v="0.2940969047522774"/>
    <n v="0"/>
    <n v="0.26406824919032568"/>
    <n v="264.06824919032567"/>
    <n v="246.48758085028959"/>
    <n v="386.470170227072"/>
    <n v="26.573537195836501"/>
    <n v="694.69885589474814"/>
    <n v="5890.6599058473257"/>
    <n v="34.065730997091258"/>
    <n v="24.27178747009593"/>
    <n v="5.8617582314234014"/>
    <n v="127.54178808876479"/>
    <n v="48.220066874467022"/>
    <n v="198.26751397582257"/>
    <n v="571.25165935583698"/>
    <n v="5.8617582314234014"/>
    <n v="14.189003053937334"/>
    <n v="2736.1172167733585"/>
    <n v="1.2780099147710207"/>
    <n v="0"/>
    <n v="0"/>
    <n v="0"/>
    <n v="3.1495888393474116"/>
    <n v="3.1748644105994233"/>
    <n v="228.32543587249336"/>
    <n v="304.10175064695522"/>
    <n v="182.09685667482347"/>
    <n v="0"/>
    <n v="0.84518337720427239"/>
    <n v="36.396298624785771"/>
    <n v="8.7969472426240785"/>
    <n v="141.80479600000001"/>
    <m/>
    <m/>
    <m/>
    <m/>
    <s v="Asia-Pacific-40 LDV2040"/>
  </r>
  <r>
    <s v="Asia-Pacific-40 "/>
    <s v="Asia &amp; Oceania"/>
    <s v="Indonesia"/>
    <n v="0"/>
    <x v="7"/>
    <d v="2016-01-03T00:00:00"/>
    <x v="9"/>
    <n v="318.21600000000001"/>
    <n v="8633.7799999999988"/>
    <n v="27131.822409935383"/>
    <n v="1.3822099907093428"/>
    <n v="0.20106830886147284"/>
    <n v="82.526485648594303"/>
    <n v="1842.3676902204284"/>
    <n v="0"/>
    <n v="1103.2141857607355"/>
    <n v="183.61605654143284"/>
    <n v="15.556146338531335"/>
    <n v="0.57701704672748333"/>
    <n v="5789.6764783053904"/>
    <n v="0"/>
    <n v="0.31931996633661441"/>
    <n v="0"/>
    <n v="0.33530384103403504"/>
    <n v="335.30384103403503"/>
    <n v="313.10907940541921"/>
    <n v="489.37308226385323"/>
    <n v="33.424277087313747"/>
    <n v="875.10313408993272"/>
    <n v="7402.209497894065"/>
    <n v="43.100039644258267"/>
    <n v="30.674468061033217"/>
    <n v="7.3371466733971875"/>
    <n v="162.05025627017409"/>
    <n v="61.270146465593626"/>
    <n v="251.83893293982558"/>
    <n v="718.3002438335792"/>
    <n v="7.3371466733971875"/>
    <n v="17.867492180046487"/>
    <n v="3475.3932512135666"/>
    <n v="1.623317526585025"/>
    <n v="0"/>
    <n v="0"/>
    <n v="0"/>
    <n v="3.1495888393474116"/>
    <n v="3.1608921158775973"/>
    <n v="228.27746070557171"/>
    <n v="303.93358367017549"/>
    <n v="181.99615788633261"/>
    <n v="0"/>
    <n v="1.0536988744564542"/>
    <n v="38.836273455431467"/>
    <n v="8.758232663470416"/>
    <n v="141.80479600000001"/>
    <m/>
    <m/>
    <m/>
    <m/>
    <s v="Asia-Pacific-40 LDV2045"/>
  </r>
  <r>
    <s v="Asia-Pacific-40 "/>
    <s v="Asia &amp; Oceania"/>
    <s v="Indonesia"/>
    <n v="0"/>
    <x v="7"/>
    <d v="2006-01-01T00:00:00"/>
    <x v="10"/>
    <n v="322.23700000000002"/>
    <n v="10012.199999999999"/>
    <n v="31070.919850917173"/>
    <n v="1.6864347059342617"/>
    <n v="0.24985832960853308"/>
    <n v="82.526485648594303"/>
    <n v="2253.2935791899476"/>
    <n v="0"/>
    <n v="1349.27759232931"/>
    <n v="228.87358227024257"/>
    <n v="20.036053107458343"/>
    <n v="0.71026475007600787"/>
    <n v="6992.6593755215808"/>
    <n v="0"/>
    <n v="0.34366250228074197"/>
    <n v="0"/>
    <n v="0.41001018815243057"/>
    <n v="410.01018815243054"/>
    <n v="382.92008258587686"/>
    <n v="597.9346769524268"/>
    <n v="40.744089405177945"/>
    <n v="1067.2729903802183"/>
    <n v="9019.1622201522932"/>
    <n v="52.6604041197116"/>
    <n v="37.469400058081277"/>
    <n v="8.9395378590451724"/>
    <n v="198.20367582596191"/>
    <n v="74.941629039424186"/>
    <n v="307.97845354645267"/>
    <n v="875.51551071389019"/>
    <n v="8.9395378590451724"/>
    <n v="21.807610037892648"/>
    <n v="4250.1119191984299"/>
    <n v="1.985179998255904"/>
    <n v="0"/>
    <n v="0"/>
    <n v="0"/>
    <n v="3.1495888393474116"/>
    <n v="3.1537508458021835"/>
    <n v="228.25433053755646"/>
    <n v="303.87385848794401"/>
    <n v="181.96039430415809"/>
    <n v="0"/>
    <n v="1.2723870572045746"/>
    <n v="40.951058523843969"/>
    <n v="8.7384455582671148"/>
    <n v="141.80479600000001"/>
    <m/>
    <m/>
    <m/>
    <m/>
    <s v="Asia-Pacific-40 LDV2050"/>
  </r>
  <r>
    <s v="Asia-Pacific-40 "/>
    <s v="Asia &amp; Oceania"/>
    <s v="Indonesia"/>
    <n v="0"/>
    <x v="8"/>
    <d v="2036-01-06T00:00:00"/>
    <x v="0"/>
    <n v="211.54042799999999"/>
    <n v="776.36961000000008"/>
    <n v="3670.0767666027418"/>
    <n v="3.2519123323529006E-2"/>
    <n v="0.15620008775852634"/>
    <n v="31.752755670426136"/>
    <n v="0"/>
    <n v="31.9057572"/>
    <n v="106.352524"/>
    <n v="7.0052599999999998"/>
    <n v="0.62294000000000005"/>
    <n v="3.3115466704076064E-2"/>
    <n v="0"/>
    <n v="41.096092362502439"/>
    <n v="0"/>
    <n v="3.6600000000000001E-2"/>
    <n v="4.0204821501531741E-2"/>
    <n v="40.20482150153174"/>
    <n v="37.400966723715136"/>
    <n v="66.990837521213493"/>
    <n v="3.7888719455915023"/>
    <n v="217.71888349598649"/>
    <n v="1282.7712509160986"/>
    <n v="52.35764163634127"/>
    <n v="47.156362767863854"/>
    <n v="15.048674120206597"/>
    <n v="90.188871768543891"/>
    <n v="7.5787313027636287"/>
    <n v="29.822235420951507"/>
    <n v="199.47680404971626"/>
    <n v="15.048674120206597"/>
    <n v="45.671542347818601"/>
    <n v="404.03276735925192"/>
    <n v="0.18871921108205533"/>
    <n v="0"/>
    <n v="0"/>
    <n v="0"/>
    <n v="3.6154089339670064"/>
    <n v="4.2343037974683542"/>
    <n v="280.40928695732231"/>
    <n v="378.03354344022654"/>
    <n v="0"/>
    <n v="1260.1118114674218"/>
    <n v="0.19005738941556713"/>
    <n v="51.785671391145428"/>
    <n v="11.732452885614475"/>
    <n v="160.427952"/>
    <m/>
    <m/>
    <m/>
    <m/>
    <s v="Asia-Pacific-40 LHDT2000"/>
  </r>
  <r>
    <s v="Asia-Pacific-40 "/>
    <s v="Asia &amp; Oceania"/>
    <s v="Indonesia"/>
    <n v="0"/>
    <x v="8"/>
    <d v="2021-01-03T00:00:00"/>
    <x v="1"/>
    <n v="226.25470300000001"/>
    <n v="1098.69534"/>
    <n v="4856.0110593590625"/>
    <n v="8.4826139960787347E-2"/>
    <n v="0.12796098731714509"/>
    <n v="57.139620659510229"/>
    <n v="0"/>
    <n v="38.007167416741673"/>
    <n v="126.69055805580558"/>
    <n v="9.2424800000000005"/>
    <n v="1.0078"/>
    <n v="4.0849891195410867E-2"/>
    <n v="0"/>
    <n v="34.592999563228943"/>
    <n v="0"/>
    <n v="3.5103510351035101E-2"/>
    <n v="4.5425785987279581E-2"/>
    <n v="45.425785987279582"/>
    <n v="41.864877346600295"/>
    <n v="91.848629057557986"/>
    <n v="4.2439359538266288"/>
    <n v="274.68907924209037"/>
    <n v="2891.1272637864154"/>
    <n v="47.257440054901416"/>
    <n v="42.33226926814212"/>
    <n v="13.184498558081591"/>
    <n v="41.316652409672372"/>
    <n v="8.3917557654133574"/>
    <n v="33.473121581186938"/>
    <n v="254.11195369851572"/>
    <n v="13.184498558081591"/>
    <n v="40.656772252495053"/>
    <n v="455.62331726844019"/>
    <n v="0.21281658303974704"/>
    <n v="0"/>
    <n v="0"/>
    <n v="0"/>
    <n v="3.3119109800758579"/>
    <n v="3.9046889701122889"/>
    <n v="264.21165156161402"/>
    <n v="358.55699654642058"/>
    <n v="0"/>
    <n v="1195.1899884880688"/>
    <n v="0.20077278122824072"/>
    <n v="41.345206749743369"/>
    <n v="10.819152702791706"/>
    <n v="160.427952"/>
    <m/>
    <m/>
    <m/>
    <m/>
    <s v="Asia-Pacific-40 LHDT2005"/>
  </r>
  <r>
    <s v="Asia-Pacific-40 "/>
    <s v="Asia &amp; Oceania"/>
    <s v="Indonesia"/>
    <n v="0"/>
    <x v="8"/>
    <d v="2036-01-06T00:00:00"/>
    <x v="2"/>
    <n v="241.61312599999999"/>
    <n v="1623.2067900000002"/>
    <n v="6718.2061540812165"/>
    <n v="5.8719961590875482E-2"/>
    <n v="6.289370862952956E-2"/>
    <n v="82.526485648594303"/>
    <n v="0"/>
    <n v="22.934262830277511"/>
    <n v="76.447542767591713"/>
    <n v="12.258660000000001"/>
    <n v="0.56742499999999996"/>
    <n v="5.073673025529251E-2"/>
    <n v="0"/>
    <n v="14.12898404046074"/>
    <n v="0"/>
    <n v="3.6003600360036005E-2"/>
    <n v="2.6102654725616167E-2"/>
    <n v="26.102654725616166"/>
    <n v="23.934472785877947"/>
    <n v="44.367803006056242"/>
    <n v="3.5536471966000418"/>
    <n v="129.9114877056013"/>
    <n v="1071.1598364460926"/>
    <n v="18.16207359133206"/>
    <n v="16.046583274081208"/>
    <n v="4.725962770947465"/>
    <n v="22.053192043988954"/>
    <n v="4.7787831222646311"/>
    <n v="19.155689663613316"/>
    <n v="118.09524594483376"/>
    <n v="4.725962770947465"/>
    <n v="15.082841622700823"/>
    <n v="261.2053236399401"/>
    <n v="0.12200610096539895"/>
    <n v="0"/>
    <n v="0"/>
    <n v="0"/>
    <n v="3.2928019923228078"/>
    <n v="3.6709821187302927"/>
    <n v="250.57299384819416"/>
    <n v="341.44530720851139"/>
    <n v="0"/>
    <n v="1138.1510240283715"/>
    <n v="0.10803491994725554"/>
    <n v="16.080917654130907"/>
    <n v="10.171595334677507"/>
    <n v="160.427952"/>
    <m/>
    <m/>
    <m/>
    <m/>
    <s v="Asia-Pacific-40 LHDT2010"/>
  </r>
  <r>
    <s v="Asia-Pacific-40 "/>
    <s v="Asia &amp; Oceania"/>
    <s v="Indonesia"/>
    <n v="0"/>
    <x v="8"/>
    <d v="1995-12-31T00:00:00"/>
    <x v="3"/>
    <n v="257.56381499999998"/>
    <n v="2306.9010600000001"/>
    <n v="8956.6193915865097"/>
    <n v="7.4298558105735144E-2"/>
    <n v="7.0419589393566268E-2"/>
    <n v="82.526485648594303"/>
    <n v="0"/>
    <n v="27.908939804656661"/>
    <n v="93.029799348855548"/>
    <n v="6.1199789059177387"/>
    <n v="0.44978679170494218"/>
    <n v="2.3761019791998884E-2"/>
    <n v="0"/>
    <n v="12.09802201255075"/>
    <n v="0"/>
    <n v="3.967492485791773E-2"/>
    <n v="3.0771350652742571E-2"/>
    <n v="30.771350652742573"/>
    <n v="28.450083621463701"/>
    <n v="46.361532669689154"/>
    <n v="3.9000963575055074"/>
    <n v="116.22712258937231"/>
    <n v="747.58422623723266"/>
    <n v="12.642387799882723"/>
    <n v="10.842236034388247"/>
    <n v="2.9425268775892186"/>
    <n v="18.509060384786181"/>
    <n v="5.6721272192523173"/>
    <n v="22.777956402211384"/>
    <n v="102.1663864169648"/>
    <n v="2.9425268775892186"/>
    <n v="9.6952857309430129"/>
    <n v="310.81495704164979"/>
    <n v="0.14517820885860855"/>
    <n v="0"/>
    <n v="0"/>
    <n v="0"/>
    <n v="3.2928019923228078"/>
    <n v="3.5669509566285473"/>
    <n v="244.84580813504249"/>
    <n v="330.7687522505779"/>
    <n v="0"/>
    <n v="1102.5625075019263"/>
    <n v="0.11947078300864031"/>
    <n v="13.338825485971459"/>
    <n v="9.8833447115823478"/>
    <n v="147.84205500000002"/>
    <m/>
    <m/>
    <m/>
    <m/>
    <s v="Asia-Pacific-40 LHDT2015"/>
  </r>
  <r>
    <s v="Asia-Pacific-40 "/>
    <s v="Asia &amp; Oceania"/>
    <s v="Indonesia"/>
    <n v="0"/>
    <x v="8"/>
    <d v="2046-01-07T00:00:00"/>
    <x v="4"/>
    <n v="271.85700000000003"/>
    <n v="3336.44022"/>
    <n v="12272.776570034979"/>
    <n v="0.10183907070641385"/>
    <n v="9.2112327139632078E-2"/>
    <n v="82.526485648594303"/>
    <n v="0"/>
    <n v="37.737165614706797"/>
    <n v="125.79055204902266"/>
    <n v="8.2751497960017542"/>
    <n v="0.92550228875142027"/>
    <n v="3.0439347877750999E-2"/>
    <n v="0"/>
    <n v="11.3106074517669"/>
    <n v="0"/>
    <n v="4.4314488920737735E-2"/>
    <n v="4.0843325350807341E-2"/>
    <n v="40.843325350807341"/>
    <n v="38.11263422386476"/>
    <n v="58.142345017024056"/>
    <n v="4.2856795352918917"/>
    <n v="118.82037499088398"/>
    <n v="643.72901976534092"/>
    <n v="11.852614799756402"/>
    <n v="9.8469085404067194"/>
    <n v="2.5399185920814054"/>
    <n v="20.072574404055835"/>
    <n v="7.5943464239094105"/>
    <n v="30.518287799955349"/>
    <n v="99.976360461197629"/>
    <n v="2.5399185920814054"/>
    <n v="8.3097060282013331"/>
    <n v="416.54690994358583"/>
    <n v="0.19456442787305869"/>
    <n v="0"/>
    <n v="0"/>
    <n v="0"/>
    <n v="3.2928019923228078"/>
    <n v="3.526926572702231"/>
    <n v="242.61192357325746"/>
    <n v="324.69310838933291"/>
    <n v="0"/>
    <n v="1082.3103612977766"/>
    <n v="0.15023826993900224"/>
    <n v="12.241587637619157"/>
    <n v="9.7724447334154494"/>
    <n v="135.256158"/>
    <m/>
    <m/>
    <m/>
    <m/>
    <s v="Asia-Pacific-40 LHDT2020"/>
  </r>
  <r>
    <s v="Asia-Pacific-40 "/>
    <s v="Asia &amp; Oceania"/>
    <s v="Indonesia"/>
    <n v="0"/>
    <x v="8"/>
    <d v="2041-01-06T00:00:00"/>
    <x v="5"/>
    <n v="284.505"/>
    <n v="3917.4801099999995"/>
    <n v="13769.459622853727"/>
    <n v="0.11527940673531235"/>
    <n v="0.10241196848357047"/>
    <n v="82.526485648594303"/>
    <n v="0"/>
    <n v="42.502941119514404"/>
    <n v="141.67647039838135"/>
    <n v="9.3202072494165744"/>
    <n v="0.63492122402775075"/>
    <n v="3.2759379446465176E-2"/>
    <n v="0"/>
    <n v="10.849561433896957"/>
    <n v="0"/>
    <n v="4.5391722592277979E-2"/>
    <n v="4.527447859033798E-2"/>
    <n v="45.274478590337978"/>
    <n v="42.770700828981475"/>
    <n v="61.870592306969215"/>
    <n v="3.2114528647056129"/>
    <n v="92.008877628524473"/>
    <n v="437.78863516798378"/>
    <n v="10.521719347716189"/>
    <n v="8.4928998673792861"/>
    <n v="2.1999033881568715"/>
    <n v="22.522975709986589"/>
    <n v="8.5207013874660831"/>
    <n v="34.249999441515392"/>
    <n v="70.858409016213884"/>
    <n v="2.1999033881568715"/>
    <n v="6.7675159303852377"/>
    <n v="467.52968420003225"/>
    <n v="0.21837791458438785"/>
    <n v="0"/>
    <n v="0"/>
    <n v="0"/>
    <n v="3.2928019923228078"/>
    <n v="3.5115278087519215"/>
    <n v="241.74797230060508"/>
    <n v="319.56244013582682"/>
    <n v="0"/>
    <n v="1065.2081337860895"/>
    <n v="0.15913421061260075"/>
    <n v="11.557041087398904"/>
    <n v="9.7297776785263501"/>
    <n v="138.53047700000002"/>
    <m/>
    <m/>
    <m/>
    <m/>
    <s v="Asia-Pacific-40 LHDT2025"/>
  </r>
  <r>
    <s v="Asia-Pacific-40 "/>
    <s v="Asia &amp; Oceania"/>
    <s v="Indonesia"/>
    <n v="0"/>
    <x v="8"/>
    <d v="2031-01-05T00:00:00"/>
    <x v="6"/>
    <n v="295.48200000000003"/>
    <n v="4498.5199999999995"/>
    <n v="15224.34530698993"/>
    <n v="0.1281215415426295"/>
    <n v="0.11303669434327066"/>
    <n v="82.526485648594303"/>
    <n v="0"/>
    <n v="47.147663444870219"/>
    <n v="157.15887814956741"/>
    <n v="10.338719699333426"/>
    <n v="0.89050311289082018"/>
    <n v="3.4989338434603209E-2"/>
    <n v="0"/>
    <n v="10.480705530901325"/>
    <n v="0"/>
    <n v="4.6067935477900855E-2"/>
    <n v="4.990883438371458E-2"/>
    <n v="49.908834383714577"/>
    <n v="47.378354307039771"/>
    <n v="67.177635331244545"/>
    <n v="2.8558362194418985"/>
    <n v="84.444193866898587"/>
    <n v="370.9345336115644"/>
    <n v="10.602313360747884"/>
    <n v="8.4390239873717299"/>
    <n v="2.2000733850089618"/>
    <n v="24.948150532062282"/>
    <n v="9.4378574890117903"/>
    <n v="37.940496818027981"/>
    <n v="61.013767118455064"/>
    <n v="2.2000733850089618"/>
    <n v="6.527635047148677"/>
    <n v="517.92741365638449"/>
    <n v="0.24191813337776305"/>
    <n v="0"/>
    <n v="0"/>
    <n v="0"/>
    <n v="3.2928019923228078"/>
    <n v="3.5056033719977195"/>
    <n v="241.41491250605756"/>
    <n v="317.56929657016616"/>
    <n v="0"/>
    <n v="1058.5643219005538"/>
    <n v="0.16890651337040691"/>
    <n v="11.094500943357946"/>
    <n v="9.7133621877120078"/>
    <n v="141.80479600000001"/>
    <m/>
    <m/>
    <m/>
    <m/>
    <s v="Asia-Pacific-40 LHDT2030"/>
  </r>
  <r>
    <s v="Asia-Pacific-40 "/>
    <s v="Asia &amp; Oceania"/>
    <s v="Indonesia"/>
    <n v="0"/>
    <x v="8"/>
    <d v="2006-01-01T00:00:00"/>
    <x v="7"/>
    <n v="304.84699999999998"/>
    <n v="5876.94"/>
    <n v="19278.326504771248"/>
    <n v="0.16569712277605034"/>
    <n v="0.14579999895185256"/>
    <n v="82.526485648594303"/>
    <n v="0"/>
    <n v="60.930645241603159"/>
    <n v="203.10215080534388"/>
    <n v="13.361104585576204"/>
    <n v="1.1292487593112854"/>
    <n v="4.3828886574498696E-2"/>
    <n v="0"/>
    <n v="10.36775009470969"/>
    <n v="0"/>
    <n v="4.7842579031329512E-2"/>
    <n v="6.435519950596387E-2"/>
    <n v="64.355199505963867"/>
    <n v="61.195772421433297"/>
    <n v="86.191709967222579"/>
    <n v="3.3712561588926198"/>
    <n v="101.36214477327337"/>
    <n v="430.88993969981584"/>
    <n v="13.267001252437879"/>
    <n v="10.506933477737446"/>
    <n v="2.7489207666240221"/>
    <n v="32.223426707588494"/>
    <n v="12.189929634027116"/>
    <n v="49.005842787406181"/>
    <n v="71.097757862587571"/>
    <n v="2.7489207666240221"/>
    <n v="8.0380422986096089"/>
    <n v="668.99117636064057"/>
    <n v="0.31247833646962053"/>
    <n v="0"/>
    <n v="0"/>
    <n v="0"/>
    <n v="3.2928019923228078"/>
    <n v="3.50332403639859"/>
    <n v="241.2866756609294"/>
    <n v="316.86124076373193"/>
    <n v="0"/>
    <n v="1056.2041358791068"/>
    <n v="0.21110655347096699"/>
    <n v="10.950460529793373"/>
    <n v="9.7070465809897701"/>
    <n v="141.80479600000001"/>
    <m/>
    <m/>
    <m/>
    <m/>
    <s v="Asia-Pacific-40 LHDT2035"/>
  </r>
  <r>
    <s v="Asia-Pacific-40 "/>
    <s v="Asia &amp; Oceania"/>
    <s v="Indonesia"/>
    <n v="0"/>
    <x v="8"/>
    <d v="2026-01-04T00:00:00"/>
    <x v="8"/>
    <n v="312.43900000000002"/>
    <n v="7255.3599999999988"/>
    <n v="23221.684872887185"/>
    <n v="0.20149669411096557"/>
    <n v="0.17711943842763908"/>
    <n v="82.526485648594303"/>
    <n v="0"/>
    <n v="74.074198864565133"/>
    <n v="246.91399621521711"/>
    <n v="16.243273219868239"/>
    <n v="1.220514595379901"/>
    <n v="5.1988622482686986E-2"/>
    <n v="0"/>
    <n v="10.209582827670184"/>
    <n v="0"/>
    <n v="4.8165743500987283E-2"/>
    <n v="7.8179681574420012E-2"/>
    <n v="78.179681574420016"/>
    <n v="74.381076930530824"/>
    <n v="104.53167066988713"/>
    <n v="3.9775599904094396"/>
    <n v="120.24304231137751"/>
    <n v="504.70182192429445"/>
    <n v="15.96646804302182"/>
    <n v="12.624407656430876"/>
    <n v="3.3068539837277431"/>
    <n v="39.166039176847363"/>
    <n v="14.816205152465912"/>
    <n v="59.564871778064912"/>
    <n v="83.457525823205032"/>
    <n v="3.3068539837277431"/>
    <n v="9.6235362436860967"/>
    <n v="813.13994110460931"/>
    <n v="0.37980862093822165"/>
    <n v="0"/>
    <n v="0"/>
    <n v="0"/>
    <n v="3.2928019923228078"/>
    <n v="3.5024470972077419"/>
    <n v="241.23732429548673"/>
    <n v="316.62717696357896"/>
    <n v="0"/>
    <n v="1055.4239232119298"/>
    <n v="0.25022382472873106"/>
    <n v="10.775437962336815"/>
    <n v="9.7046167487830388"/>
    <n v="141.80479600000001"/>
    <m/>
    <m/>
    <m/>
    <m/>
    <s v="Asia-Pacific-40 LHDT2040"/>
  </r>
  <r>
    <s v="Asia-Pacific-40 "/>
    <s v="Asia &amp; Oceania"/>
    <s v="Indonesia"/>
    <n v="0"/>
    <x v="8"/>
    <d v="2046-01-07T00:00:00"/>
    <x v="9"/>
    <n v="318.21600000000001"/>
    <n v="8633.7799999999988"/>
    <n v="27131.822409935383"/>
    <n v="0.23404063544147422"/>
    <n v="0.20564523802097096"/>
    <n v="82.526485648594303"/>
    <n v="0"/>
    <n v="86.028726982342022"/>
    <n v="286.76242327447341"/>
    <n v="18.86470780043901"/>
    <n v="1.3756601997296971"/>
    <n v="5.9282713001354459E-2"/>
    <n v="0"/>
    <n v="9.9642018886677715"/>
    <n v="0"/>
    <n v="4.7612338845716681E-2"/>
    <n v="9.0775278602548498E-2"/>
    <n v="90.775278602548497"/>
    <n v="86.378231268384738"/>
    <n v="121.31379221233522"/>
    <n v="4.5778608350851417"/>
    <n v="138.62513955608966"/>
    <n v="579.66981011082828"/>
    <n v="18.483964319553415"/>
    <n v="14.607462566197329"/>
    <n v="3.8273856143597733"/>
    <n v="45.483125594295196"/>
    <n v="17.205876661814386"/>
    <n v="69.172354606570352"/>
    <n v="95.906224180957238"/>
    <n v="3.8273856143597733"/>
    <n v="11.122557731948179"/>
    <n v="944.2970329255154"/>
    <n v="0.44107063950675424"/>
    <n v="0"/>
    <n v="0"/>
    <n v="0"/>
    <n v="3.2928019923228078"/>
    <n v="3.5021097083893782"/>
    <n v="241.21833612893673"/>
    <n v="316.55220919814639"/>
    <n v="0"/>
    <n v="1055.1740306604877"/>
    <n v="0.2852630873449119"/>
    <n v="10.513967069180419"/>
    <n v="9.7036819083452901"/>
    <n v="141.80479600000001"/>
    <m/>
    <m/>
    <m/>
    <m/>
    <s v="Asia-Pacific-40 LHDT2045"/>
  </r>
  <r>
    <s v="Asia-Pacific-40 "/>
    <s v="Asia &amp; Oceania"/>
    <s v="Indonesia"/>
    <n v="0"/>
    <x v="8"/>
    <d v="2026-01-04T00:00:00"/>
    <x v="10"/>
    <n v="322.23700000000002"/>
    <n v="10012.199999999999"/>
    <n v="31070.919850917173"/>
    <n v="0.26243402493316209"/>
    <n v="0.23055883381883019"/>
    <n v="82.526485648594303"/>
    <n v="0"/>
    <n v="96.461578736233918"/>
    <n v="321.53859578744641"/>
    <n v="21.15246337658354"/>
    <n v="1.4933739961115509"/>
    <n v="6.5642565492428057E-2"/>
    <n v="0"/>
    <n v="9.6344039008643385"/>
    <n v="0"/>
    <n v="4.6508947390480872E-2"/>
    <n v="0.10177616749502126"/>
    <n v="101.77616749502126"/>
    <n v="96.85049068715071"/>
    <n v="136.00416717273495"/>
    <n v="5.1193712367522286"/>
    <n v="155.13253030884144"/>
    <n v="648.45463948406768"/>
    <n v="20.709116943855395"/>
    <n v="16.363896490991394"/>
    <n v="4.2881370651660964"/>
    <n v="50.997320870651158"/>
    <n v="19.291835304619283"/>
    <n v="77.558655382531427"/>
    <n v="107.23442674664312"/>
    <n v="4.2881370651660964"/>
    <n v="12.456485514010378"/>
    <n v="1058.7824046471628"/>
    <n v="0.49454548307689022"/>
    <n v="0"/>
    <n v="0"/>
    <n v="0"/>
    <n v="3.2928019923228078"/>
    <n v="3.501979903249016"/>
    <n v="241.21102846950819"/>
    <n v="316.52861842533065"/>
    <n v="0"/>
    <n v="1055.095394751102"/>
    <n v="0.31584258634179579"/>
    <n v="10.165215186974018"/>
    <n v="9.7033222429158705"/>
    <n v="141.80479600000001"/>
    <m/>
    <m/>
    <m/>
    <m/>
    <s v="Asia-Pacific-40 LHDT2050"/>
  </r>
  <r>
    <s v="Asia-Pacific-40 "/>
    <s v="Asia &amp; Oceania"/>
    <s v="Indonesia"/>
    <n v="0"/>
    <x v="9"/>
    <d v="2016-01-03T00:00:00"/>
    <x v="0"/>
    <n v="211.54042799999999"/>
    <n v="776.36961000000008"/>
    <n v="3670.0767666027418"/>
    <n v="2.5787498099620401E-2"/>
    <n v="0.12387073674087186"/>
    <n v="31.752755670426136"/>
    <n v="0"/>
    <n v="94.235310200000001"/>
    <n v="49.59753168421053"/>
    <n v="1.26295"/>
    <n v="0.13250000000000001"/>
    <n v="5.9702535914317057E-3"/>
    <n v="0"/>
    <n v="121.37944219635283"/>
    <n v="0"/>
    <n v="0.1081"/>
    <n v="3.4705049865201572E-2"/>
    <n v="34.705049865201573"/>
    <n v="29.659742310813705"/>
    <n v="56.181756328016561"/>
    <n v="12.217327671769986"/>
    <n v="556.30734613799677"/>
    <n v="1754.2313637352918"/>
    <n v="39.323059246832344"/>
    <n v="35.37380086418591"/>
    <n v="9.2105595245370679"/>
    <n v="71.522023211826195"/>
    <n v="6.0100932554420829"/>
    <n v="23.649649055371622"/>
    <n v="541.84100010944235"/>
    <n v="9.2105595245370679"/>
    <n v="34.196307582791938"/>
    <n v="320.40633507318898"/>
    <n v="0.14965823484049226"/>
    <n v="0"/>
    <n v="0"/>
    <n v="0"/>
    <n v="5.7897661508933878"/>
    <n v="7.2001265822784815"/>
    <n v="476.83116986445782"/>
    <n v="699.73340782702689"/>
    <n v="0"/>
    <n v="368.28074096159315"/>
    <n v="0.16405871063663335"/>
    <n v="44.701710909577685"/>
    <n v="19.950185423055721"/>
    <n v="160.427952"/>
    <m/>
    <m/>
    <m/>
    <m/>
    <s v="Asia-Pacific-40 MHDT2000"/>
  </r>
  <r>
    <s v="Asia-Pacific-40 "/>
    <s v="Asia &amp; Oceania"/>
    <s v="Indonesia"/>
    <n v="0"/>
    <x v="9"/>
    <d v="2046-01-07T00:00:00"/>
    <x v="1"/>
    <n v="226.25470300000001"/>
    <n v="1098.69534"/>
    <n v="4856.0110593590625"/>
    <n v="1.8073068183909052E-2"/>
    <n v="0.1592954296876215"/>
    <n v="57.139620659510229"/>
    <n v="0"/>
    <n v="117.48654315431544"/>
    <n v="65.270301752397472"/>
    <n v="1.7452000000000001"/>
    <n v="0.15825"/>
    <n v="7.7134308231374092E-3"/>
    <n v="0"/>
    <n v="106.93277642764504"/>
    <n v="0"/>
    <n v="0.10851085108510851"/>
    <n v="4.1639160559213309E-2"/>
    <n v="41.639160559213309"/>
    <n v="35.232599042385175"/>
    <n v="59.563919911811283"/>
    <n v="16.501555432996128"/>
    <n v="684.26815520091964"/>
    <n v="1452.850063870892"/>
    <n v="48.608376589746698"/>
    <n v="43.76692694219247"/>
    <n v="11.497262124989211"/>
    <n v="42.689871439966176"/>
    <n v="7.1633379870822047"/>
    <n v="28.06926105530297"/>
    <n v="667.12128298039931"/>
    <n v="11.497262124989211"/>
    <n v="42.371120287291902"/>
    <n v="379.74753456365886"/>
    <n v="0.17737584899763001"/>
    <n v="0"/>
    <n v="0"/>
    <n v="0"/>
    <n v="5.0508809164648358"/>
    <n v="6.5622949248056628"/>
    <n v="430.04644228218154"/>
    <n v="637.94956421637573"/>
    <n v="0"/>
    <n v="354.41642456465314"/>
    <n v="0.18403666313717823"/>
    <n v="37.898732290257378"/>
    <n v="18.18287485012814"/>
    <n v="160.427952"/>
    <m/>
    <m/>
    <m/>
    <m/>
    <s v="Asia-Pacific-40 MHDT2005"/>
  </r>
  <r>
    <s v="Asia-Pacific-40 "/>
    <s v="Asia &amp; Oceania"/>
    <s v="Indonesia"/>
    <n v="0"/>
    <x v="9"/>
    <d v="2036-01-06T00:00:00"/>
    <x v="2"/>
    <n v="241.61312599999999"/>
    <n v="1623.2067900000002"/>
    <n v="6718.2061540812165"/>
    <n v="7.0902680006281246E-3"/>
    <n v="8.8823222732199197E-2"/>
    <n v="82.526485648594303"/>
    <n v="0"/>
    <n v="66.254537065246154"/>
    <n v="38.973257097203621"/>
    <n v="2.2188099999999999"/>
    <n v="6.6260000000000003"/>
    <n v="9.1833173004019653E-3"/>
    <n v="0"/>
    <n v="40.817065005775476"/>
    <n v="0"/>
    <n v="0.10401040104010402"/>
    <n v="2.2386119129681959E-2"/>
    <n v="22.386119129681958"/>
    <n v="19.143472332051118"/>
    <n v="28.518841368058258"/>
    <n v="8.488844843722763"/>
    <n v="265.41708210451054"/>
    <n v="576.04113593743421"/>
    <n v="17.736460441055566"/>
    <n v="15.7986022037553"/>
    <n v="4.2956090514590342"/>
    <n v="23.537113518015076"/>
    <n v="3.8978497660496565"/>
    <n v="15.245622566001462"/>
    <n v="256.09450537815871"/>
    <n v="4.2956090514590342"/>
    <n v="15.039540313109125"/>
    <n v="206.13720315177358"/>
    <n v="9.6284394475544419E-2"/>
    <n v="0"/>
    <n v="0"/>
    <n v="0"/>
    <n v="4.8718200715167015"/>
    <n v="5.9468636093824792"/>
    <n v="391.18163842393744"/>
    <n v="574.39692745844911"/>
    <n v="0"/>
    <n v="337.88054556379365"/>
    <n v="9.2652744080145538E-2"/>
    <n v="13.791292192464249"/>
    <n v="16.477631377316552"/>
    <n v="160.427952"/>
    <m/>
    <m/>
    <m/>
    <m/>
    <s v="Asia-Pacific-40 MHDT2010"/>
  </r>
  <r>
    <s v="Asia-Pacific-40 "/>
    <s v="Asia &amp; Oceania"/>
    <s v="Indonesia"/>
    <n v="0"/>
    <x v="9"/>
    <d v="2000-12-31T00:00:00"/>
    <x v="3"/>
    <n v="257.56381499999998"/>
    <n v="2306.9010600000001"/>
    <n v="8956.6193915865097"/>
    <n v="6.9174780129173793E-3"/>
    <n v="0.1041150118917558"/>
    <n v="82.526485648594303"/>
    <n v="0"/>
    <n v="80.625826102341463"/>
    <n v="47.426956530789099"/>
    <n v="1.5813202364226826"/>
    <n v="3.355911363300395"/>
    <n v="6.1395279318357775E-3"/>
    <n v="0"/>
    <n v="34.949841369591056"/>
    <n v="0"/>
    <n v="0.11461644958954009"/>
    <n v="2.5601830447329006E-2"/>
    <n v="25.601830447329007"/>
    <n v="22.169337678459236"/>
    <n v="31.518921420646251"/>
    <n v="8.8742272931329342"/>
    <n v="235.52880726079775"/>
    <n v="425.6599687759998"/>
    <n v="11.852525099292299"/>
    <n v="10.303925249300104"/>
    <n v="2.7689592128840794"/>
    <n v="17.039430387134814"/>
    <n v="4.5165168643404172"/>
    <n v="17.652820814118819"/>
    <n v="224.73658515165224"/>
    <n v="2.7689592128840794"/>
    <n v="9.4252446199876161"/>
    <n v="238.63527030130581"/>
    <n v="0.11146388012527669"/>
    <n v="0"/>
    <n v="0"/>
    <n v="0"/>
    <n v="4.8718200715167015"/>
    <n v="5.5751558635001253"/>
    <n v="372.21070263403442"/>
    <n v="539.81601013568229"/>
    <n v="0"/>
    <n v="317.53882949157781"/>
    <n v="9.9399950444626739E-2"/>
    <n v="11.097931719416266"/>
    <n v="15.447699699199807"/>
    <n v="147.84205500000002"/>
    <m/>
    <m/>
    <m/>
    <m/>
    <s v="Asia-Pacific-40 MHDT2015"/>
  </r>
  <r>
    <s v="Asia-Pacific-40 "/>
    <s v="Asia &amp; Oceania"/>
    <s v="Indonesia"/>
    <n v="0"/>
    <x v="9"/>
    <d v="2021-01-03T00:00:00"/>
    <x v="4"/>
    <n v="271.85700000000003"/>
    <n v="3336.44022"/>
    <n v="12272.776570034979"/>
    <n v="8.5197907505988931E-3"/>
    <n v="0.13867482439256562"/>
    <n v="82.526485648594303"/>
    <n v="0"/>
    <n v="109.0184784424863"/>
    <n v="64.128516730874296"/>
    <n v="2.1381874076711891"/>
    <n v="0.19517619030700276"/>
    <n v="7.8651180866087279E-3"/>
    <n v="0"/>
    <n v="32.675088193993268"/>
    <n v="0"/>
    <n v="0.12801963465990901"/>
    <n v="3.33087595964872E-2"/>
    <n v="33.308759596487199"/>
    <n v="29.393840575475124"/>
    <n v="40.903687379697715"/>
    <n v="9.705794753421582"/>
    <n v="240.8249557265591"/>
    <n v="257.23515635931545"/>
    <n v="10.615018033877533"/>
    <n v="8.969790774556456"/>
    <n v="2.4321555978634173"/>
    <n v="15.693103170476455"/>
    <n v="5.9896385233519673"/>
    <n v="23.404202052123157"/>
    <n v="226.51776259485703"/>
    <n v="2.4321555978634173"/>
    <n v="7.8049498681234644"/>
    <n v="316.35847256379952"/>
    <n v="0.14776752329169018"/>
    <n v="0"/>
    <n v="0"/>
    <n v="0"/>
    <n v="4.8718200715167015"/>
    <n v="5.4321470454785548"/>
    <n v="364.95779483474848"/>
    <n v="519.40636232509178"/>
    <n v="0"/>
    <n v="305.5331543088775"/>
    <n v="0.12252308969968474"/>
    <n v="9.9833227632315271"/>
    <n v="15.051449382756132"/>
    <n v="135.256158"/>
    <m/>
    <m/>
    <m/>
    <m/>
    <s v="Asia-Pacific-40 MHDT2020"/>
  </r>
  <r>
    <s v="Asia-Pacific-40 "/>
    <s v="Asia &amp; Oceania"/>
    <s v="Indonesia"/>
    <n v="0"/>
    <x v="9"/>
    <d v="2026-01-04T00:00:00"/>
    <x v="5"/>
    <n v="284.505"/>
    <n v="3917.4801099999995"/>
    <n v="13769.459622853727"/>
    <n v="9.2438625392022352E-3"/>
    <n v="0.15526975414842414"/>
    <n v="82.526485648594303"/>
    <n v="0"/>
    <n v="122.78627434526382"/>
    <n v="72.227220203096365"/>
    <n v="2.4082161977559471"/>
    <n v="0.16405510468647308"/>
    <n v="8.4645830398620316E-3"/>
    <n v="0"/>
    <n v="31.343177475702319"/>
    <n v="0"/>
    <n v="0.13113164304435859"/>
    <n v="3.648383270797434E-2"/>
    <n v="36.483832707974337"/>
    <n v="32.854129158293617"/>
    <n v="45.317746797106288"/>
    <n v="8.3783888582317569"/>
    <n v="204.64350059439965"/>
    <n v="177.9220779451928"/>
    <n v="9.1237478895838251"/>
    <n v="7.5040305650048111"/>
    <n v="2.104928613101726"/>
    <n v="17.541422671362159"/>
    <n v="6.6952980058522193"/>
    <n v="26.158831152441397"/>
    <n v="188.65289077346966"/>
    <n v="2.104928613101726"/>
    <n v="6.2021410287298737"/>
    <n v="353.58232216219835"/>
    <n v="0.16515436935262029"/>
    <n v="0"/>
    <n v="0"/>
    <n v="0"/>
    <n v="4.8718200715167015"/>
    <n v="5.3771266100464672"/>
    <n v="362.17413710350678"/>
    <n v="505.12580444581869"/>
    <n v="0"/>
    <n v="297.13282614459916"/>
    <n v="0.12823617408472376"/>
    <n v="9.3130869037071751"/>
    <n v="14.89899818951891"/>
    <n v="138.53047700000002"/>
    <m/>
    <m/>
    <m/>
    <m/>
    <s v="Asia-Pacific-40 MHDT2025"/>
  </r>
  <r>
    <s v="Asia-Pacific-40 "/>
    <s v="Asia &amp; Oceania"/>
    <s v="Indonesia"/>
    <n v="0"/>
    <x v="9"/>
    <d v="2041-01-06T00:00:00"/>
    <x v="6"/>
    <n v="295.48200000000003"/>
    <n v="4498.5199999999995"/>
    <n v="15224.34530698993"/>
    <n v="1.0105396935618755E-2"/>
    <n v="0.17184479058906343"/>
    <n v="82.526485648594303"/>
    <n v="0"/>
    <n v="136.20436106295844"/>
    <n v="80.120212389975549"/>
    <n v="2.671386115963442"/>
    <n v="0.23009402722777544"/>
    <n v="9.0407744497581644E-3"/>
    <n v="0"/>
    <n v="30.277593755937165"/>
    <n v="0"/>
    <n v="0.13308514693615806"/>
    <n v="4.0033995771080251E-2"/>
    <n v="40.033995771080249"/>
    <n v="36.337054863041367"/>
    <n v="49.976398526600654"/>
    <n v="8.2131910901807696"/>
    <n v="199.76151800275659"/>
    <n v="156.68445161765351"/>
    <n v="9.0643098172416785"/>
    <n v="7.3549768599299643"/>
    <n v="2.1030345871285063"/>
    <n v="19.401403775573112"/>
    <n v="7.4053120379772075"/>
    <n v="28.931742825064159"/>
    <n v="182.07607524460542"/>
    <n v="2.1030345871285063"/>
    <n v="5.9151049124594133"/>
    <n v="391.05841998733808"/>
    <n v="0.18265903775419506"/>
    <n v="0"/>
    <n v="0"/>
    <n v="0"/>
    <n v="4.8718200715167015"/>
    <n v="5.3559583467392367"/>
    <n v="361.10417037142088"/>
    <n v="499.67410940225125"/>
    <n v="0"/>
    <n v="293.92594670720661"/>
    <n v="0.13548708811731425"/>
    <n v="8.8993704087300376"/>
    <n v="14.840344945963061"/>
    <n v="141.80479600000001"/>
    <m/>
    <m/>
    <m/>
    <m/>
    <s v="Asia-Pacific-40 MHDT2030"/>
  </r>
  <r>
    <s v="Asia-Pacific-40 "/>
    <s v="Asia &amp; Oceania"/>
    <s v="Indonesia"/>
    <n v="0"/>
    <x v="9"/>
    <d v="1995-12-31T00:00:00"/>
    <x v="7"/>
    <n v="304.84699999999998"/>
    <n v="5876.94"/>
    <n v="19278.326504771248"/>
    <n v="1.2985965338833829E-2"/>
    <n v="0.22188577343411281"/>
    <n v="82.526485648594303"/>
    <n v="0"/>
    <n v="176.02186403129801"/>
    <n v="103.54227295958707"/>
    <n v="3.4523297199115452"/>
    <n v="0.29178269116703143"/>
    <n v="1.1324794798412139E-2"/>
    <n v="0"/>
    <n v="29.951278051383547"/>
    <n v="0"/>
    <n v="0.13821189497939637"/>
    <n v="5.1538184036856685E-2"/>
    <n v="51.538184036856684"/>
    <n v="46.906332977298263"/>
    <n v="64.455681945907671"/>
    <n v="10.13576849298901"/>
    <n v="246.38216172747332"/>
    <n v="186.65600842084049"/>
    <n v="11.291797334816204"/>
    <n v="9.1179796536894457"/>
    <n v="2.6270403480575006"/>
    <n v="25.044836848395157"/>
    <n v="9.5593944143047906"/>
    <n v="37.346938562993472"/>
    <n v="223.55277265959177"/>
    <n v="2.6270403480575006"/>
    <n v="7.2593118715590759"/>
    <n v="504.80083636719991"/>
    <n v="0.23578685514898545"/>
    <n v="0"/>
    <n v="0"/>
    <n v="0"/>
    <n v="4.8718200715167015"/>
    <n v="5.3478141841580928"/>
    <n v="360.69266682575261"/>
    <n v="497.75017066674042"/>
    <n v="0"/>
    <n v="292.79421803925908"/>
    <n v="0.1690624609619143"/>
    <n v="8.7695610363312682"/>
    <n v="14.817779015801605"/>
    <n v="141.80479600000001"/>
    <m/>
    <m/>
    <m/>
    <m/>
    <s v="Asia-Pacific-40 MHDT2035"/>
  </r>
  <r>
    <s v="Asia-Pacific-40 "/>
    <s v="Asia &amp; Oceania"/>
    <s v="Indonesia"/>
    <n v="0"/>
    <x v="9"/>
    <d v="2021-01-03T00:00:00"/>
    <x v="8"/>
    <n v="312.43900000000002"/>
    <n v="7255.3599999999988"/>
    <n v="23221.684872887185"/>
    <n v="1.5752836126921875E-2"/>
    <n v="0.26965801219174829"/>
    <n v="82.526485648594303"/>
    <n v="0"/>
    <n v="213.99213005318819"/>
    <n v="125.87772356069894"/>
    <n v="4.1970433302446963"/>
    <n v="0.31536455569434002"/>
    <n v="1.3433160809773095E-2"/>
    <n v="0"/>
    <n v="29.494350391047199"/>
    <n v="0"/>
    <n v="0.13914548122507439"/>
    <n v="6.2574703071852991E-2"/>
    <n v="62.574703071852987"/>
    <n v="56.999696451233021"/>
    <n v="78.302331507448358"/>
    <n v="12.139088365549522"/>
    <n v="294.95852047572265"/>
    <n v="221.51382172293549"/>
    <n v="13.566439105372252"/>
    <n v="10.937262384733774"/>
    <n v="3.1596228008059235"/>
    <n v="30.434105065614013"/>
    <n v="11.616450982551022"/>
    <n v="45.383245468681999"/>
    <n v="267.21675854225117"/>
    <n v="3.1596228008059235"/>
    <n v="8.6786518577140015"/>
    <n v="613.42270159241798"/>
    <n v="0.28652292006160546"/>
    <n v="0"/>
    <n v="0"/>
    <n v="0"/>
    <n v="4.8718200715167015"/>
    <n v="5.3446808433079038"/>
    <n v="360.53436767783575"/>
    <n v="497.10704405675972"/>
    <n v="0"/>
    <n v="292.41590826868219"/>
    <n v="0.20027814412366249"/>
    <n v="8.6246172583928296"/>
    <n v="14.809097122470902"/>
    <n v="141.80479600000001"/>
    <m/>
    <m/>
    <m/>
    <m/>
    <s v="Asia-Pacific-40 MHDT2040"/>
  </r>
  <r>
    <s v="Asia-Pacific-40 "/>
    <s v="Asia &amp; Oceania"/>
    <s v="Indonesia"/>
    <n v="0"/>
    <x v="9"/>
    <d v="2046-01-07T00:00:00"/>
    <x v="9"/>
    <n v="318.21600000000001"/>
    <n v="8633.7799999999988"/>
    <n v="27131.822409935383"/>
    <n v="1.8279770456227511E-2"/>
    <n v="0.31313612074972363"/>
    <n v="82.526485648594303"/>
    <n v="0"/>
    <n v="248.52743350454361"/>
    <n v="146.1926079438492"/>
    <n v="4.874386767933089"/>
    <n v="0.35545209317149229"/>
    <n v="1.5317855695292157E-2"/>
    <n v="0"/>
    <n v="28.785472122818007"/>
    <n v="0"/>
    <n v="0.13754675666540372"/>
    <n v="7.2643315556562921E-2"/>
    <n v="72.643315556562925"/>
    <n v="66.187490251921915"/>
    <n v="90.916321146427279"/>
    <n v="14.036635154296407"/>
    <n v="341.02637541889055"/>
    <n v="255.48534439345534"/>
    <n v="15.698061409818642"/>
    <n v="12.649498743699304"/>
    <n v="3.6570284676795546"/>
    <n v="35.339824816089042"/>
    <n v="13.488933479234909"/>
    <n v="52.698556772687006"/>
    <n v="308.81295005914552"/>
    <n v="3.6570284676795546"/>
    <n v="10.026825728428031"/>
    <n v="712.29963486961958"/>
    <n v="0.33270723566612348"/>
    <n v="0"/>
    <n v="0"/>
    <n v="0"/>
    <n v="4.8718200715167015"/>
    <n v="5.3434753387780463"/>
    <n v="360.47347067594472"/>
    <n v="496.90142735851828"/>
    <n v="0"/>
    <n v="292.29495726971663"/>
    <n v="0.22828303905700192"/>
    <n v="8.4138483441277092"/>
    <n v="14.805756898014545"/>
    <n v="141.80479600000001"/>
    <m/>
    <m/>
    <m/>
    <m/>
    <s v="Asia-Pacific-40 MHDT2045"/>
  </r>
  <r>
    <s v="Asia-Pacific-40 "/>
    <s v="Asia &amp; Oceania"/>
    <s v="Indonesia"/>
    <n v="0"/>
    <x v="9"/>
    <d v="2026-01-04T00:00:00"/>
    <x v="10"/>
    <n v="322.23700000000002"/>
    <n v="10012.199999999999"/>
    <n v="31070.919850917173"/>
    <n v="2.0489969043493983E-2"/>
    <n v="0.35109303794782293"/>
    <n v="82.526485648594303"/>
    <n v="0"/>
    <n v="278.6667830157869"/>
    <n v="163.92163706810996"/>
    <n v="5.4655120388140155"/>
    <n v="0.38586775492234787"/>
    <n v="1.6961156039852703E-2"/>
    <n v="0"/>
    <n v="27.832722380274756"/>
    <n v="0"/>
    <n v="0.13435918135027808"/>
    <n v="8.144221633341274E-2"/>
    <n v="81.442216333412745"/>
    <n v="74.20935023781243"/>
    <n v="101.93384248406748"/>
    <n v="15.719865884223593"/>
    <n v="381.95628437669438"/>
    <n v="285.74986889665166"/>
    <n v="17.588173406583032"/>
    <n v="14.171126038938029"/>
    <n v="4.0976439576420933"/>
    <n v="39.622994675808918"/>
    <n v="15.12378963237871"/>
    <n v="59.08556060543372"/>
    <n v="345.83863905208602"/>
    <n v="4.0976439576420933"/>
    <n v="11.230589070404932"/>
    <n v="798.62931470334865"/>
    <n v="0.37303086876566721"/>
    <n v="0"/>
    <n v="0"/>
    <n v="0"/>
    <n v="4.8718200715167015"/>
    <n v="5.3430115395168141"/>
    <n v="360.45003980092929"/>
    <n v="496.83627976197704"/>
    <n v="0"/>
    <n v="292.25663515410417"/>
    <n v="0.25274011467774571"/>
    <n v="8.1342977900374294"/>
    <n v="14.804471798210407"/>
    <n v="141.80479600000001"/>
    <m/>
    <m/>
    <m/>
    <m/>
    <s v="Asia-Pacific-40 MHDT2050"/>
  </r>
  <r>
    <s v="Asia-Pacific-40 "/>
    <s v="Asia &amp; Oceania"/>
    <s v="Indonesia"/>
    <n v="0"/>
    <x v="10"/>
    <d v="2046-01-07T00:00:00"/>
    <x v="0"/>
    <n v="211.54042799999999"/>
    <n v="776.36961000000008"/>
    <n v="3670.0767666027418"/>
    <m/>
    <m/>
    <n v="31.752755670426136"/>
    <n v="168.99829200000002"/>
    <n v="0"/>
    <n v="0"/>
    <n v="0"/>
    <n v="0"/>
    <n v="0"/>
    <n v="798.89359021245821"/>
    <n v="0"/>
    <n v="7.4700000000000003E-2"/>
    <n v="0"/>
    <n v="5.987485653980538E-3"/>
    <n v="5.9874856539805377"/>
    <n v="5.8799873884636931"/>
    <n v="4.2161693888160006"/>
    <n v="7.0269489813600009E-3"/>
    <n v="47.816646870378605"/>
    <n v="6.8496263090087517"/>
    <n v="2.4039726130798735"/>
    <n v="2.1277530331960453"/>
    <n v="0.90484017610475331"/>
    <n v="17.96612515184124"/>
    <n v="3.4017463733959548"/>
    <n v="2.4782410150677383"/>
    <n v="43.667906988878805"/>
    <n v="0.90484017610475331"/>
    <n v="1.486523146457809"/>
    <n v="50.699487600000005"/>
    <n v="2.3681166665447565E-2"/>
    <n v="0.33999999999999997"/>
    <n v="0"/>
    <n v="0"/>
    <s v="na"/>
    <s v="na"/>
    <n v="0"/>
    <n v="0"/>
    <n v="35.429267261355143"/>
    <n v="0"/>
    <n v="2.8304214521020721E-2"/>
    <n v="7.7121587152033646"/>
    <e v="#VALUE!"/>
    <n v="160.427952"/>
    <m/>
    <m/>
    <m/>
    <m/>
    <s v="Asia-Pacific-40 Passenger rail2000"/>
  </r>
  <r>
    <s v="Asia-Pacific-40 "/>
    <s v="Asia &amp; Oceania"/>
    <s v="Indonesia"/>
    <n v="0"/>
    <x v="10"/>
    <d v="2031-01-05T00:00:00"/>
    <x v="1"/>
    <n v="226.25470300000001"/>
    <n v="1098.69534"/>
    <n v="4856.0110593590625"/>
    <m/>
    <m/>
    <n v="57.139620659510229"/>
    <n v="198.878355"/>
    <n v="0"/>
    <n v="0"/>
    <n v="0"/>
    <n v="0"/>
    <n v="0"/>
    <n v="879.00208200313079"/>
    <n v="0"/>
    <n v="6.5000000000000002E-2"/>
    <n v="0"/>
    <n v="6.9763605248594762E-3"/>
    <n v="6.9763605248594764"/>
    <n v="6.8511064140319977"/>
    <n v="4.9124828542778536"/>
    <n v="8.1947633239340921E-3"/>
    <n v="51.126105123255954"/>
    <n v="7.9808918321548941"/>
    <n v="2.8010055549402137"/>
    <n v="2.4791658505052814"/>
    <n v="1.0542804173227001"/>
    <n v="15.470821358072719"/>
    <n v="3.9635675196859239"/>
    <n v="2.8875388943460738"/>
    <n v="46.29216701947756"/>
    <n v="1.0542804173227001"/>
    <n v="1.7320321141730077"/>
    <n v="59.072837785650002"/>
    <n v="2.7592265390132386E-2"/>
    <n v="0.33999999999999997"/>
    <n v="0"/>
    <n v="0"/>
    <s v="na"/>
    <s v="na"/>
    <n v="0"/>
    <n v="0"/>
    <n v="35.078530918356982"/>
    <n v="0"/>
    <n v="3.0834101710846985E-2"/>
    <n v="6.349676994952465"/>
    <e v="#VALUE!"/>
    <n v="160.427952"/>
    <m/>
    <m/>
    <m/>
    <m/>
    <s v="Asia-Pacific-40 Passenger rail2005"/>
  </r>
  <r>
    <s v="Asia-Pacific-40 "/>
    <s v="Asia &amp; Oceania"/>
    <s v="Indonesia"/>
    <n v="0"/>
    <x v="10"/>
    <d v="2026-01-04T00:00:00"/>
    <x v="2"/>
    <n v="241.61312599999999"/>
    <n v="1623.2067900000002"/>
    <n v="6718.2061540812165"/>
    <m/>
    <m/>
    <n v="82.526485648594303"/>
    <n v="120.92944603881601"/>
    <n v="0"/>
    <n v="0"/>
    <n v="0"/>
    <n v="0"/>
    <n v="0"/>
    <n v="500.50859421774965"/>
    <n v="0"/>
    <n v="6.2600000000000003E-2"/>
    <n v="0"/>
    <n v="4.2426816380469901E-3"/>
    <n v="4.2426816380469905"/>
    <n v="4.1660255822122236"/>
    <n v="2.9824718008345177"/>
    <n v="7.0277208520276588E-3"/>
    <n v="29.021745723789579"/>
    <n v="4.854246358998072"/>
    <n v="1.7034871796265509"/>
    <n v="1.5076168946334148"/>
    <n v="0.64106295949806058"/>
    <n v="9.3994624969837748"/>
    <n v="2.4101611678178241"/>
    <n v="1.7558644143943996"/>
    <n v="26.080710278872974"/>
    <n v="0.64106295949806058"/>
    <n v="1.0531748620325281"/>
    <n v="35.91967335690952"/>
    <n v="1.6777679846480553E-2"/>
    <n v="0.33999999999999997"/>
    <n v="0"/>
    <n v="0"/>
    <s v="na"/>
    <s v="na"/>
    <n v="0"/>
    <n v="0"/>
    <n v="35.083941728180676"/>
    <n v="0"/>
    <n v="1.7559814353989157E-2"/>
    <n v="2.6137653342658766"/>
    <e v="#VALUE!"/>
    <n v="160.427952"/>
    <m/>
    <m/>
    <m/>
    <m/>
    <s v="Asia-Pacific-40 Passenger rail2010"/>
  </r>
  <r>
    <s v="Asia-Pacific-40 "/>
    <s v="Asia &amp; Oceania"/>
    <s v="Indonesia"/>
    <n v="0"/>
    <x v="10"/>
    <d v="2016-01-03T00:00:00"/>
    <x v="3"/>
    <n v="257.56381499999998"/>
    <n v="2306.9010600000001"/>
    <n v="8956.6193915865097"/>
    <m/>
    <m/>
    <n v="82.526485648594303"/>
    <n v="129.85371090914961"/>
    <n v="0"/>
    <n v="0"/>
    <n v="0"/>
    <n v="0"/>
    <n v="0"/>
    <n v="504.1613120583325"/>
    <n v="0"/>
    <n v="6.0365217252945851E-2"/>
    <n v="0"/>
    <n v="4.3907291746262409E-3"/>
    <n v="4.3907291746262409"/>
    <n v="4.3084161099438107"/>
    <n v="3.2025701242023823"/>
    <n v="7.5463475750685493E-3"/>
    <n v="29.62775264125429"/>
    <n v="5.2124765640686066"/>
    <n v="1.6803295577234292"/>
    <n v="1.4819142055114649"/>
    <n v="0.68837166582657794"/>
    <n v="7.9850519918298843"/>
    <n v="2.4229736678338201"/>
    <n v="1.8854424421099909"/>
    <n v="26.814280544953242"/>
    <n v="0.68837166582657794"/>
    <n v="1.1308963081436636"/>
    <n v="38.570447751344709"/>
    <n v="1.8015827078310183E-2"/>
    <n v="0.33999999999999997"/>
    <n v="0"/>
    <n v="0"/>
    <s v="na"/>
    <s v="na"/>
    <n v="0"/>
    <n v="0"/>
    <n v="33.812889472971278"/>
    <n v="0"/>
    <n v="1.7047150721176581E-2"/>
    <n v="1.9033019017409618"/>
    <e v="#VALUE!"/>
    <n v="147.84205500000002"/>
    <m/>
    <m/>
    <m/>
    <m/>
    <s v="Asia-Pacific-40 Passenger rail2015"/>
  </r>
  <r>
    <s v="Asia-Pacific-40 "/>
    <s v="Asia &amp; Oceania"/>
    <s v="Indonesia"/>
    <n v="0"/>
    <x v="10"/>
    <d v="2006-01-01T00:00:00"/>
    <x v="4"/>
    <n v="271.85700000000003"/>
    <n v="3336.44022"/>
    <n v="12272.776570034979"/>
    <m/>
    <m/>
    <n v="82.526485648594303"/>
    <n v="152.01646486162323"/>
    <n v="0"/>
    <n v="0"/>
    <n v="0"/>
    <n v="0"/>
    <n v="0"/>
    <n v="559.17804162343884"/>
    <n v="0"/>
    <n v="5.7288085548907512E-2"/>
    <n v="0"/>
    <n v="4.9468950539465623E-3"/>
    <n v="4.9468950539465624"/>
    <n v="4.8505332247978856"/>
    <n v="3.7491680857184684"/>
    <n v="8.8343188111243524E-3"/>
    <n v="33.571687950796331"/>
    <n v="6.1021148713890012"/>
    <n v="1.7928406737440783"/>
    <n v="1.5745031256679503"/>
    <n v="0.80585935062784364"/>
    <n v="7.5731739350425631"/>
    <n v="2.6432933027123693"/>
    <n v="2.2072399220855163"/>
    <n v="30.681446071577454"/>
    <n v="0.80585935062784364"/>
    <n v="1.3239117903171715"/>
    <n v="45.153450557847954"/>
    <n v="2.1090674458422803E-2"/>
    <n v="0.33999999999999997"/>
    <n v="0"/>
    <n v="0"/>
    <s v="na"/>
    <s v="na"/>
    <n v="0"/>
    <n v="0"/>
    <n v="32.541837217761881"/>
    <n v="0"/>
    <n v="1.8196680806256825E-2"/>
    <n v="1.4826865544579013"/>
    <e v="#VALUE!"/>
    <n v="135.256158"/>
    <m/>
    <m/>
    <m/>
    <m/>
    <s v="Asia-Pacific-40 Passenger rail2020"/>
  </r>
  <r>
    <s v="Asia-Pacific-40 "/>
    <s v="Asia &amp; Oceania"/>
    <s v="Indonesia"/>
    <n v="0"/>
    <x v="10"/>
    <d v="1995-12-31T00:00:00"/>
    <x v="5"/>
    <n v="284.505"/>
    <n v="3917.4801099999995"/>
    <n v="13769.459622853727"/>
    <m/>
    <m/>
    <n v="82.526485648594303"/>
    <n v="164.6864215863171"/>
    <n v="0"/>
    <n v="0"/>
    <n v="0"/>
    <n v="0"/>
    <n v="0"/>
    <n v="578.85246862556755"/>
    <n v="0"/>
    <n v="5.6103991579119737E-2"/>
    <n v="0"/>
    <n v="5.4136562625294714E-3"/>
    <n v="5.4136562625294715"/>
    <n v="5.3092630651580341"/>
    <n v="4.0616460626461386"/>
    <n v="9.5706235076648341E-3"/>
    <n v="36.015575868954009"/>
    <n v="6.6107014341668293"/>
    <n v="1.9408030496010138"/>
    <n v="1.7043850418011486"/>
    <n v="0.87302446401170486"/>
    <n v="8.3902304578110769"/>
    <n v="2.9180586342326591"/>
    <n v="2.391204430925375"/>
    <n v="32.876823174172664"/>
    <n v="0.87302446401170486"/>
    <n v="1.4342544765906577"/>
    <n v="48.916807803783769"/>
    <n v="2.2848496763566293E-2"/>
    <n v="0.33999999999999997"/>
    <n v="0"/>
    <n v="0"/>
    <s v="na"/>
    <s v="na"/>
    <n v="0"/>
    <n v="0"/>
    <n v="32.87251134843568"/>
    <n v="0"/>
    <n v="1.902833434396398E-2"/>
    <n v="1.3819231012073914"/>
    <e v="#VALUE!"/>
    <n v="138.53047700000002"/>
    <m/>
    <m/>
    <m/>
    <m/>
    <s v="Asia-Pacific-40 Passenger rail2025"/>
  </r>
  <r>
    <s v="Asia-Pacific-40 "/>
    <s v="Asia &amp; Oceania"/>
    <s v="Indonesia"/>
    <n v="0"/>
    <x v="10"/>
    <d v="2041-01-06T00:00:00"/>
    <x v="6"/>
    <n v="295.48200000000003"/>
    <n v="4498.5199999999995"/>
    <n v="15224.34530698993"/>
    <m/>
    <m/>
    <n v="82.526485648594303"/>
    <n v="177.39767464662663"/>
    <n v="0"/>
    <n v="0"/>
    <n v="0"/>
    <n v="0"/>
    <n v="0"/>
    <n v="600.36711084474393"/>
    <n v="0"/>
    <n v="5.5031695791743038E-2"/>
    <n v="0"/>
    <n v="5.8901678948546617E-3"/>
    <n v="5.8901678948546614"/>
    <n v="5.7777171518957893"/>
    <n v="4.3751425272993876"/>
    <n v="1.0309328108682059E-2"/>
    <n v="38.63649360528067"/>
    <n v="7.1209456791169394"/>
    <n v="2.0890265232246117"/>
    <n v="1.8344868179744718"/>
    <n v="0.94040849472292809"/>
    <n v="9.238035825463685"/>
    <n v="3.2019485999721637"/>
    <n v="2.5757685519236255"/>
    <n v="35.24726851476175"/>
    <n v="0.94040849472292809"/>
    <n v="1.544956812759096"/>
    <n v="52.69243130028751"/>
    <n v="2.461204849789753E-2"/>
    <n v="0.33999999999999997"/>
    <n v="0"/>
    <n v="0"/>
    <s v="na"/>
    <s v="na"/>
    <n v="0"/>
    <n v="0"/>
    <n v="33.203185479109486"/>
    <n v="0"/>
    <n v="1.9934100536935111E-2"/>
    <n v="1.3093568317701516"/>
    <e v="#VALUE!"/>
    <n v="141.80479600000001"/>
    <m/>
    <m/>
    <m/>
    <m/>
    <s v="Asia-Pacific-40 Passenger rail2030"/>
  </r>
  <r>
    <s v="Asia-Pacific-40 "/>
    <s v="Asia &amp; Oceania"/>
    <s v="Indonesia"/>
    <n v="0"/>
    <x v="10"/>
    <d v="2031-01-05T00:00:00"/>
    <x v="7"/>
    <n v="304.84699999999998"/>
    <n v="5876.94"/>
    <n v="19278.326504771248"/>
    <m/>
    <m/>
    <n v="82.526485648594303"/>
    <n v="211.09768426660619"/>
    <n v="0"/>
    <n v="0"/>
    <n v="0"/>
    <n v="0"/>
    <n v="0"/>
    <n v="692.47092563353488"/>
    <n v="0"/>
    <n v="5.1896589031868008E-2"/>
    <n v="0"/>
    <n v="7.0091155649146166E-3"/>
    <n v="7.0091155649146168"/>
    <n v="6.8753026979761795"/>
    <n v="5.2062827637905018"/>
    <n v="1.2267777998908498E-2"/>
    <n v="45.717546341801764"/>
    <n v="8.4737026324852476"/>
    <n v="2.4835226277986324"/>
    <n v="2.1808166275450271"/>
    <n v="1.1190566950558958"/>
    <n v="10.129505127901409"/>
    <n v="3.8102186848911943"/>
    <n v="3.0650840130849852"/>
    <n v="41.866264379338141"/>
    <n v="1.1190566950558958"/>
    <n v="1.838450284734686"/>
    <n v="62.702345157710042"/>
    <n v="2.9287567908164627E-2"/>
    <n v="0.33999999999999997"/>
    <n v="0"/>
    <n v="0"/>
    <s v="na"/>
    <s v="na"/>
    <n v="0"/>
    <n v="0"/>
    <n v="33.203185479109486"/>
    <n v="0"/>
    <n v="2.2992240582700888E-2"/>
    <n v="1.1926471199152309"/>
    <e v="#VALUE!"/>
    <n v="141.80479600000001"/>
    <m/>
    <m/>
    <m/>
    <m/>
    <s v="Asia-Pacific-40 Passenger rail2035"/>
  </r>
  <r>
    <s v="Asia-Pacific-40 "/>
    <s v="Asia &amp; Oceania"/>
    <s v="Indonesia"/>
    <n v="0"/>
    <x v="10"/>
    <d v="2026-01-04T00:00:00"/>
    <x v="8"/>
    <n v="312.43900000000002"/>
    <n v="7255.3599999999988"/>
    <n v="23221.684872887185"/>
    <m/>
    <m/>
    <n v="82.526485648594303"/>
    <n v="242.30858591997227"/>
    <n v="0"/>
    <n v="0"/>
    <n v="0"/>
    <n v="0"/>
    <n v="0"/>
    <n v="775.53886012940859"/>
    <n v="0"/>
    <n v="4.914117312762107E-2"/>
    <n v="0"/>
    <n v="8.0454169214815765E-3"/>
    <n v="8.0454169214815767"/>
    <n v="7.8918197530503003"/>
    <n v="5.9760343595259622"/>
    <n v="1.4081575312505231E-2"/>
    <n v="52.237785606423486"/>
    <n v="9.7265439434697445"/>
    <n v="2.8480111555906835"/>
    <n v="2.5007660428880483"/>
    <n v="1.2845098054264463"/>
    <n v="10.6360248589211"/>
    <n v="4.3735614854771363"/>
    <n v="3.518258267573164"/>
    <n v="48.025757234136115"/>
    <n v="1.2845098054264463"/>
    <n v="2.1102661089148764"/>
    <n v="71.972919275809375"/>
    <n v="3.3617749950775544E-2"/>
    <n v="0.33999999999999997"/>
    <n v="0"/>
    <n v="0"/>
    <s v="na"/>
    <s v="na"/>
    <n v="0"/>
    <n v="0"/>
    <n v="33.203185479109486"/>
    <n v="0"/>
    <n v="2.57503606191339E-2"/>
    <n v="1.1088928628602273"/>
    <e v="#VALUE!"/>
    <n v="141.80479600000001"/>
    <m/>
    <m/>
    <m/>
    <m/>
    <s v="Asia-Pacific-40 Passenger rail2040"/>
  </r>
  <r>
    <s v="Asia-Pacific-40 "/>
    <s v="Asia &amp; Oceania"/>
    <s v="Indonesia"/>
    <n v="0"/>
    <x v="10"/>
    <d v="2011-01-02T00:00:00"/>
    <x v="9"/>
    <n v="318.21600000000001"/>
    <n v="8633.7799999999988"/>
    <n v="27131.822409935383"/>
    <m/>
    <m/>
    <n v="82.526485648594303"/>
    <n v="269.12481032509532"/>
    <n v="0"/>
    <n v="0"/>
    <n v="0"/>
    <n v="0"/>
    <n v="0"/>
    <n v="845.72997688706835"/>
    <n v="0"/>
    <n v="4.6644828732898228E-2"/>
    <n v="0"/>
    <n v="8.9358009942542994E-3"/>
    <n v="8.9358009942542989"/>
    <n v="8.7652052695357732"/>
    <n v="6.6374004346459801"/>
    <n v="1.5639979370389072E-2"/>
    <n v="57.787166133515392"/>
    <n v="10.802977880319672"/>
    <n v="3.1601992069382985"/>
    <n v="2.7747646179890588"/>
    <n v="1.4266661514845798"/>
    <n v="10.7122895662832"/>
    <n v="4.8575823293893423"/>
    <n v="3.9076229401464309"/>
    <n v="53.340754547693543"/>
    <n v="1.4266661514845798"/>
    <n v="2.3438086774389526"/>
    <n v="79.938142410863065"/>
    <n v="3.7338217070224014E-2"/>
    <n v="0.33999999999999997"/>
    <n v="0"/>
    <n v="0"/>
    <s v="na"/>
    <s v="na"/>
    <n v="0"/>
    <n v="0"/>
    <n v="33.203185479109486"/>
    <n v="0"/>
    <n v="2.8080929287824304E-2"/>
    <n v="1.0349813169034074"/>
    <e v="#VALUE!"/>
    <n v="141.80479600000001"/>
    <m/>
    <m/>
    <m/>
    <m/>
    <s v="Asia-Pacific-40 Passenger rail2045"/>
  </r>
  <r>
    <s v="Asia-Pacific-40 "/>
    <s v="Asia &amp; Oceania"/>
    <s v="Indonesia"/>
    <n v="0"/>
    <x v="10"/>
    <d v="2000-12-31T00:00:00"/>
    <x v="10"/>
    <n v="322.23700000000002"/>
    <n v="10012.199999999999"/>
    <n v="31070.919850917173"/>
    <m/>
    <m/>
    <n v="82.526485648594303"/>
    <n v="290.6239168748528"/>
    <n v="0"/>
    <n v="0"/>
    <n v="0"/>
    <n v="0"/>
    <n v="0"/>
    <n v="901.89493098201876"/>
    <n v="0"/>
    <n v="4.4324691384310243E-2"/>
    <n v="0"/>
    <n v="9.649639816661032E-3"/>
    <n v="9.6496398166610327"/>
    <n v="9.4654160074183551"/>
    <n v="7.1676309213316376"/>
    <n v="1.6889383252973619E-2"/>
    <n v="62.153234083502745"/>
    <n v="11.665976621398613"/>
    <n v="3.4094122967149034"/>
    <n v="2.9934463845119104"/>
    <n v="1.5406357537841537"/>
    <n v="10.379283020941395"/>
    <n v="5.2456315766795019"/>
    <n v="4.2197844307388532"/>
    <n v="57.601894812242357"/>
    <n v="1.5406357537841537"/>
    <n v="2.5310444526453955"/>
    <n v="86.324022029337513"/>
    <n v="4.0320990402051102E-2"/>
    <n v="0.33999999999999997"/>
    <n v="0"/>
    <n v="0"/>
    <s v="na"/>
    <s v="na"/>
    <n v="0"/>
    <n v="0"/>
    <n v="33.203185479109479"/>
    <n v="0"/>
    <n v="2.994578467606461E-2"/>
    <n v="0.96378816011076818"/>
    <e v="#VALUE!"/>
    <n v="141.80479600000001"/>
    <m/>
    <m/>
    <m/>
    <m/>
    <s v="Asia-Pacific-40 Passenger rail2050"/>
  </r>
  <r>
    <s v="Asia-Pacific-40 "/>
    <s v="Asia &amp; Oceania"/>
    <s v="Indonesia"/>
    <n v="0"/>
    <x v="11"/>
    <d v="2031-01-05T00:00:00"/>
    <x v="0"/>
    <n v="211.54042799999999"/>
    <n v="776.36961000000008"/>
    <n v="3670.0767666027418"/>
    <n v="5.8306621423149407E-2"/>
    <n v="0.4811354760549737"/>
    <n v="31.752755670426136"/>
    <m/>
    <n v="325.7699854"/>
    <n v="177.18717462038074"/>
    <n v="8.9031199999999995"/>
    <n v="0.82795000000000007"/>
    <n v="4.2087085122093068E-2"/>
    <n v="0"/>
    <n v="419.60682283790055"/>
    <n v="0"/>
    <n v="0.37370000000000003"/>
    <n v="0.11892953459383909"/>
    <n v="118.92953459383909"/>
    <n v="107.12755537598854"/>
    <n v="179.28607059390575"/>
    <n v="24.563179372492989"/>
    <n v="1147.7924794861287"/>
    <n v="3221.5288714557837"/>
    <n v="136.74050294953196"/>
    <n v="122.90664120190968"/>
    <n v="39.82483418140604"/>
    <n v="273.62631109570498"/>
    <n v="21.774648824779007"/>
    <n v="85.352906551209529"/>
    <n v="1095.648632855804"/>
    <n v="39.82483418140604"/>
    <n v="118.66237461572044"/>
    <n v="1154.9024724324408"/>
    <n v="0.53944209747812311"/>
    <m/>
    <n v="0"/>
    <m/>
    <e v="#REF!"/>
    <e v="#REF!"/>
    <n v="481.71041010206341"/>
    <n v="671.20848249114397"/>
    <n v="0"/>
    <n v="365.07210585349128"/>
    <m/>
    <m/>
    <e v="#REF!"/>
    <m/>
    <m/>
    <m/>
    <m/>
    <m/>
    <s v="Asia-Pacific-40 Truck2000"/>
  </r>
  <r>
    <s v="Asia-Pacific-40 "/>
    <s v="Asia &amp; Oceania"/>
    <s v="Indonesia"/>
    <n v="0"/>
    <x v="11"/>
    <d v="2011-01-02T00:00:00"/>
    <x v="1"/>
    <n v="226.25470300000001"/>
    <n v="1098.69534"/>
    <n v="4856.0110593590625"/>
    <n v="0.10371584951126646"/>
    <n v="0.51898846130732434"/>
    <n v="57.139620659510229"/>
    <m/>
    <n v="399.67081178117814"/>
    <n v="219.09164883154983"/>
    <n v="11.873000000000001"/>
    <n v="1.2545900000000001"/>
    <n v="5.2476257255965199E-2"/>
    <n v="0"/>
    <n v="363.76855096261551"/>
    <n v="0"/>
    <n v="0.36913691369136914"/>
    <n v="0.13844531588883674"/>
    <n v="138.44531588883675"/>
    <n v="123.43358920450197"/>
    <n v="216.40945783472154"/>
    <n v="32.219765900895098"/>
    <n v="1411.2160377881344"/>
    <n v="4616.5088791727212"/>
    <n v="146.81260669352773"/>
    <n v="131.7227326084431"/>
    <n v="42.260507882613787"/>
    <n v="143.56374666508839"/>
    <n v="25.020180589477718"/>
    <n v="98.413408615024252"/>
    <n v="1351.0129413014986"/>
    <n v="42.260507882613787"/>
    <n v="126.82172886785123"/>
    <n v="1333.2436518838897"/>
    <n v="0.62274327849247035"/>
    <m/>
    <n v="0"/>
    <m/>
    <e v="#REF!"/>
    <e v="#REF!"/>
    <n v="449.18831520908446"/>
    <n v="631.9059472471331"/>
    <n v="0"/>
    <n v="346.3983653743428"/>
    <m/>
    <m/>
    <e v="#REF!"/>
    <m/>
    <m/>
    <m/>
    <m/>
    <m/>
    <s v="Asia-Pacific-40 Truck2005"/>
  </r>
  <r>
    <s v="Asia-Pacific-40 "/>
    <s v="Asia &amp; Oceania"/>
    <s v="Indonesia"/>
    <n v="0"/>
    <x v="11"/>
    <d v="2036-01-06T00:00:00"/>
    <x v="2"/>
    <n v="241.61312599999999"/>
    <n v="1623.2067900000002"/>
    <n v="6718.2061540812165"/>
    <n v="6.6856821133872729E-2"/>
    <n v="0.27583488890277075"/>
    <n v="82.526485648594303"/>
    <m/>
    <n v="220.55116088450208"/>
    <n v="131.44059998540246"/>
    <n v="15.631870000000001"/>
    <n v="7.2506850000000007"/>
    <n v="6.4697933671037391E-2"/>
    <n v="0"/>
    <n v="135.87372985576411"/>
    <n v="0"/>
    <n v="0.34623462346234624"/>
    <n v="7.6652708047508428E-2"/>
    <n v="76.652708047508426"/>
    <n v="68.114169103915913"/>
    <n v="107.45622839220684"/>
    <n v="19.638030985863558"/>
    <n v="614.50013943255794"/>
    <n v="1838.75182925114"/>
    <n v="53.422015820641541"/>
    <n v="47.290456786744187"/>
    <n v="14.824503531167991"/>
    <n v="77.591174328870892"/>
    <n v="13.790202727397464"/>
    <n v="54.323966376518449"/>
    <n v="581.1948914753109"/>
    <n v="14.824503531167991"/>
    <n v="44.577310221309389"/>
    <n v="736.37358804420455"/>
    <n v="0.343951911389898"/>
    <m/>
    <n v="0"/>
    <m/>
    <e v="#REF!"/>
    <e v="#REF!"/>
    <n v="413.29670119089207"/>
    <n v="583.17375343707602"/>
    <n v="0"/>
    <n v="347.55068955474599"/>
    <m/>
    <m/>
    <e v="#REF!"/>
    <m/>
    <m/>
    <m/>
    <m/>
    <m/>
    <s v="Asia-Pacific-40 Truck2010"/>
  </r>
  <r>
    <s v="Asia-Pacific-40 "/>
    <s v="Asia &amp; Oceania"/>
    <s v="Indonesia"/>
    <n v="0"/>
    <x v="11"/>
    <d v="2041-01-06T00:00:00"/>
    <x v="3"/>
    <n v="257.56381499999998"/>
    <n v="2306.9010600000001"/>
    <n v="8956.6193915865097"/>
    <n v="8.2700221112241554E-2"/>
    <n v="0.31961985149768635"/>
    <n v="82.526485648594303"/>
    <m/>
    <n v="268.39097112144827"/>
    <n v="159.95141505213857"/>
    <n v="8.3408247524343722"/>
    <n v="3.8516825878156897"/>
    <n v="3.2383526981204148E-2"/>
    <n v="0"/>
    <n v="116.34264502069641"/>
    <n v="0"/>
    <n v="0.38154052738364219"/>
    <n v="8.923940265792589E-2"/>
    <n v="89.239402657925893"/>
    <n v="79.935435993913217"/>
    <n v="118.01988154034953"/>
    <n v="21.320367870818579"/>
    <n v="571.03513526338418"/>
    <n v="1375.9256724890336"/>
    <n v="36.17929538397383"/>
    <n v="31.102855569480798"/>
    <n v="9.1985314917945438"/>
    <n v="58.47495465627027"/>
    <n v="16.175855524231167"/>
    <n v="63.759580469682049"/>
    <n v="531.93514068122113"/>
    <n v="9.1985314917945438"/>
    <n v="27.917512426419066"/>
    <n v="864.48849092534931"/>
    <n v="0.40379295734666265"/>
    <m/>
    <n v="0"/>
    <m/>
    <e v="#REF!"/>
    <e v="#REF!"/>
    <n v="398.61842078045169"/>
    <n v="557.91568101374389"/>
    <n v="0"/>
    <n v="332.49778219083464"/>
    <m/>
    <m/>
    <e v="#REF!"/>
    <m/>
    <m/>
    <m/>
    <m/>
    <m/>
    <s v="Asia-Pacific-40 Truck2015"/>
  </r>
  <r>
    <s v="Asia-Pacific-40 "/>
    <s v="Asia &amp; Oceania"/>
    <s v="Indonesia"/>
    <n v="0"/>
    <x v="11"/>
    <d v="2006-01-01T00:00:00"/>
    <x v="4"/>
    <n v="271.85700000000003"/>
    <n v="3336.44022"/>
    <n v="12272.776570034979"/>
    <n v="0.11246552581873091"/>
    <n v="0.42387345332977333"/>
    <n v="82.526485648594303"/>
    <m/>
    <n v="362.90574266143034"/>
    <n v="216.27883690236493"/>
    <n v="11.278073880590174"/>
    <n v="1.2071515761887037"/>
    <n v="4.1485317209379098E-2"/>
    <n v="0"/>
    <n v="108.77034166115835"/>
    <n v="0"/>
    <n v="0.42615766845442787"/>
    <n v="0.1173078386888238"/>
    <n v="117.30783868882381"/>
    <n v="106.54701166196659"/>
    <n v="152.26553947753547"/>
    <n v="23.336203154090033"/>
    <n v="591.44216318116241"/>
    <n v="1058.8155364029155"/>
    <n v="33.210831390580296"/>
    <n v="27.643933372519662"/>
    <n v="7.884164541343722"/>
    <n v="56.637526075128065"/>
    <n v="21.556990094270375"/>
    <n v="84.990021567696218"/>
    <n v="539.31756172617281"/>
    <n v="7.884164541343722"/>
    <n v="23.397446804640481"/>
    <n v="1152.455264224616"/>
    <n v="0.53829903374754307"/>
    <m/>
    <n v="0"/>
    <m/>
    <e v="#REF!"/>
    <e v="#REF!"/>
    <n v="392.96503895137641"/>
    <n v="542.39166609620827"/>
    <n v="0"/>
    <n v="323.24602479014806"/>
    <m/>
    <m/>
    <e v="#REF!"/>
    <m/>
    <m/>
    <m/>
    <m/>
    <m/>
    <s v="Asia-Pacific-40 Truck2020"/>
  </r>
  <r>
    <s v="Asia-Pacific-40 "/>
    <s v="Asia &amp; Oceania"/>
    <s v="Indonesia"/>
    <n v="0"/>
    <x v="11"/>
    <d v="2011-01-02T00:00:00"/>
    <x v="5"/>
    <n v="284.505"/>
    <n v="3917.4801099999995"/>
    <n v="13769.459622853727"/>
    <n v="0.12693761333348469"/>
    <n v="0.47381427830719036"/>
    <n v="82.526485648594303"/>
    <m/>
    <n v="408.7366170993302"/>
    <n v="243.59239811788649"/>
    <n v="12.702366547143283"/>
    <n v="0.86532433242471307"/>
    <n v="4.4647252410830333E-2"/>
    <n v="0"/>
    <n v="104.33661578930906"/>
    <n v="0"/>
    <n v="0.43651706559573994"/>
    <n v="0.12902403548078412"/>
    <n v="129.02403548078411"/>
    <n v="119.33600427609153"/>
    <n v="166.63599310791804"/>
    <n v="18.530642204679925"/>
    <n v="472.08249597952386"/>
    <n v="722.59752700330569"/>
    <n v="29.561919109792033"/>
    <n v="23.936920320443022"/>
    <n v="6.9028075458331362"/>
    <n v="63.433095165568119"/>
    <n v="24.142754756263713"/>
    <n v="95.193249519827816"/>
    <n v="413.69794998554551"/>
    <n v="6.9028075458331362"/>
    <n v="19.18041679381755"/>
    <n v="1290.8589001430855"/>
    <n v="0.60294583245185973"/>
    <m/>
    <n v="0"/>
    <m/>
    <e v="#REF!"/>
    <e v="#REF!"/>
    <n v="390.78908149571674"/>
    <n v="529.67184722383229"/>
    <n v="0"/>
    <n v="315.66546789085203"/>
    <m/>
    <m/>
    <e v="#REF!"/>
    <m/>
    <m/>
    <m/>
    <m/>
    <m/>
    <s v="Asia-Pacific-40 Truck2025"/>
  </r>
  <r>
    <s v="Asia-Pacific-40 "/>
    <s v="Asia &amp; Oceania"/>
    <s v="Indonesia"/>
    <n v="0"/>
    <x v="11"/>
    <d v="2041-01-06T00:00:00"/>
    <x v="6"/>
    <n v="295.48200000000003"/>
    <n v="4498.5199999999995"/>
    <n v="15224.34530698993"/>
    <n v="0.14092262342227002"/>
    <n v="0.52406201804310149"/>
    <n v="82.526485648594303"/>
    <m/>
    <n v="453.40336346150201"/>
    <n v="270.21218065584458"/>
    <n v="14.090481438309748"/>
    <n v="1.2136529423226499"/>
    <n v="4.7686429083022813E-2"/>
    <n v="0"/>
    <n v="100.78945152216774"/>
    <n v="0"/>
    <n v="0.44301997951247996"/>
    <n v="0.14179483025825793"/>
    <n v="141.79483025825792"/>
    <n v="132.0924763251887"/>
    <n v="182.89460544044127"/>
    <n v="17.214727506906655"/>
    <n v="442.28360343968387"/>
    <n v="617.29535271281441"/>
    <n v="29.892685415611091"/>
    <n v="23.892449069097442"/>
    <n v="6.9540493130806498"/>
    <n v="70.212641408181952"/>
    <n v="26.72275537492672"/>
    <n v="105.36972095026198"/>
    <n v="377.65658301661063"/>
    <n v="6.9540493130806498"/>
    <n v="18.627366664766861"/>
    <n v="1428.8769185693664"/>
    <n v="0.66741251351527098"/>
    <m/>
    <n v="0"/>
    <m/>
    <e v="#REF!"/>
    <e v="#REF!"/>
    <n v="389.95178046568526"/>
    <n v="524.75365808492086"/>
    <n v="0"/>
    <n v="312.73440314982918"/>
    <m/>
    <m/>
    <e v="#REF!"/>
    <m/>
    <m/>
    <m/>
    <m/>
    <m/>
    <s v="Asia-Pacific-40 Truck2030"/>
  </r>
  <r>
    <s v="Asia-Pacific-40 "/>
    <s v="Asia &amp; Oceania"/>
    <s v="Indonesia"/>
    <n v="0"/>
    <x v="11"/>
    <d v="2006-01-01T00:00:00"/>
    <x v="7"/>
    <n v="304.84699999999998"/>
    <n v="5876.94"/>
    <n v="19278.326504771248"/>
    <n v="0.18217547092570779"/>
    <n v="0.67650363312470618"/>
    <n v="82.526485648594303"/>
    <m/>
    <n v="585.94970507341714"/>
    <n v="349.20505739914017"/>
    <n v="18.209643131200746"/>
    <n v="1.5390356973635584"/>
    <n v="5.9733712751645081E-2"/>
    <n v="0"/>
    <n v="99.703196744124867"/>
    <n v="0"/>
    <n v="0.4600861350179522"/>
    <n v="0.18263748130049656"/>
    <n v="182.63748130049657"/>
    <n v="170.56642806989748"/>
    <n v="235.51005346522663"/>
    <n v="20.749335214659219"/>
    <n v="535.75393248646515"/>
    <n v="721.10614899442203"/>
    <n v="37.4789761746081"/>
    <n v="29.820580375966458"/>
    <n v="8.7180365175156016"/>
    <n v="90.662568140409093"/>
    <n v="34.505793322022157"/>
    <n v="136.06063474787533"/>
    <n v="452.30259146532978"/>
    <n v="8.7180365175156016"/>
    <n v="23.021897373725515"/>
    <n v="1845.0746347189547"/>
    <n v="0.86181383685166379"/>
    <m/>
    <n v="0"/>
    <m/>
    <e v="#REF!"/>
    <e v="#REF!"/>
    <n v="389.62962266711531"/>
    <n v="523.0092675655111"/>
    <n v="0"/>
    <n v="311.69480881915086"/>
    <m/>
    <m/>
    <e v="#REF!"/>
    <m/>
    <m/>
    <m/>
    <m/>
    <m/>
    <s v="Asia-Pacific-40 Truck2035"/>
  </r>
  <r>
    <s v="Asia-Pacific-40 "/>
    <s v="Asia &amp; Oceania"/>
    <s v="Indonesia"/>
    <n v="0"/>
    <x v="11"/>
    <d v="2036-01-06T00:00:00"/>
    <x v="8"/>
    <n v="312.43900000000002"/>
    <n v="7255.3599999999988"/>
    <n v="23221.684872887185"/>
    <n v="0.22149930370498208"/>
    <n v="0.82207868207398549"/>
    <n v="82.526485648594303"/>
    <m/>
    <n v="712.34687908090143"/>
    <n v="424.53325028361701"/>
    <n v="22.137706259383709"/>
    <n v="1.6634204961079873"/>
    <n v="7.0854490826637223E-2"/>
    <n v="0"/>
    <n v="98.182154859428266"/>
    <n v="0"/>
    <n v="0.46319390000116106"/>
    <n v="0.22178955414177823"/>
    <n v="221.78955414177824"/>
    <n v="207.29370023740779"/>
    <n v="285.95906717414618"/>
    <n v="24.653950419519468"/>
    <n v="637.51295150161013"/>
    <n v="847.62571106690939"/>
    <n v="45.126827709940216"/>
    <n v="35.853116400839284"/>
    <n v="10.497568627576566"/>
    <n v="110.18424509774128"/>
    <n v="41.935590184229682"/>
    <n v="165.35811005317811"/>
    <n v="536.09208919139223"/>
    <n v="10.497568627576566"/>
    <n v="27.590474376844146"/>
    <n v="2242.3731813857976"/>
    <n v="1.0473875683612817"/>
    <m/>
    <n v="0"/>
    <m/>
    <e v="#REF!"/>
    <e v="#REF!"/>
    <n v="389.50567462668164"/>
    <n v="522.43152684414656"/>
    <n v="0"/>
    <n v="311.35049602230316"/>
    <m/>
    <m/>
    <e v="#REF!"/>
    <m/>
    <m/>
    <m/>
    <m/>
    <m/>
    <s v="Asia-Pacific-40 Truck2040"/>
  </r>
  <r>
    <s v="Asia-Pacific-40 "/>
    <s v="Asia &amp; Oceania"/>
    <s v="Indonesia"/>
    <n v="0"/>
    <x v="11"/>
    <d v="2011-01-02T00:00:00"/>
    <x v="9"/>
    <n v="318.21600000000001"/>
    <n v="8633.7799999999988"/>
    <n v="27131.822409935383"/>
    <n v="0.2572578349853209"/>
    <n v="0.95459157659955363"/>
    <n v="82.526485648594303"/>
    <m/>
    <n v="827.30959114685561"/>
    <n v="493.04691300612382"/>
    <n v="25.710418971737951"/>
    <n v="1.8748660446769356"/>
    <n v="8.0795494166660223E-2"/>
    <n v="0"/>
    <n v="95.82240816268839"/>
    <n v="0"/>
    <n v="0.45787199189964195"/>
    <n v="0.25749275383599834"/>
    <n v="257.49275383599837"/>
    <n v="240.71839945025749"/>
    <n v="331.97964211428223"/>
    <n v="28.439138700952373"/>
    <n v="735.72526697550666"/>
    <n v="974.69178477778541"/>
    <n v="52.251343495759102"/>
    <n v="41.494437851175803"/>
    <n v="12.154185886518569"/>
    <n v="127.95058430732581"/>
    <n v="48.697340924254576"/>
    <n v="192.02105852600292"/>
    <n v="617.95083125469114"/>
    <n v="12.154185886518569"/>
    <n v="31.899487428881073"/>
    <n v="2603.9438424603345"/>
    <n v="1.2162732019557752"/>
    <m/>
    <n v="0"/>
    <m/>
    <e v="#REF!"/>
    <e v="#REF!"/>
    <n v="389.45798758832905"/>
    <n v="522.24797893177401"/>
    <n v="0"/>
    <n v="311.24110803435718"/>
    <m/>
    <m/>
    <e v="#REF!"/>
    <m/>
    <m/>
    <m/>
    <m/>
    <m/>
    <s v="Asia-Pacific-40 Truck2045"/>
  </r>
  <r>
    <s v="Asia-Pacific-40 "/>
    <s v="Asia &amp; Oceania"/>
    <s v="Indonesia"/>
    <n v="0"/>
    <x v="11"/>
    <d v="2036-01-06T00:00:00"/>
    <x v="10"/>
    <n v="322.23700000000002"/>
    <n v="10012.199999999999"/>
    <n v="31070.919850917173"/>
    <n v="0.28846097081529082"/>
    <n v="1.0702879544065953"/>
    <n v="82.526485648594303"/>
    <m/>
    <n v="927.63884884678293"/>
    <n v="552.83956055003955"/>
    <n v="28.828365721288812"/>
    <n v="2.0352963601499843"/>
    <n v="8.9463238924421498E-2"/>
    <n v="0"/>
    <n v="92.650850846645397"/>
    <n v="0"/>
    <n v="0.44726104407179113"/>
    <n v="0.28868734261014506"/>
    <n v="288.68734261014504"/>
    <n v="269.89797575923012"/>
    <n v="372.2024943880873"/>
    <n v="31.826525138297818"/>
    <n v="823.57108524935848"/>
    <n v="1090.1249978147885"/>
    <n v="58.549599362286216"/>
    <n v="46.491593579868251"/>
    <n v="13.619877796212826"/>
    <n v="143.46053845266516"/>
    <n v="54.600336639073532"/>
    <n v="215.29763912015659"/>
    <n v="691.52011879278473"/>
    <n v="13.619877796212826"/>
    <n v="35.733549691881414"/>
    <n v="2919.5919792042832"/>
    <n v="1.3637089352879486"/>
    <m/>
    <n v="0"/>
    <m/>
    <e v="#REF!"/>
    <e v="#REF!"/>
    <n v="389.43963942440985"/>
    <n v="522.19009493987699"/>
    <n v="0"/>
    <n v="311.20661124642828"/>
    <m/>
    <m/>
    <e v="#REF!"/>
    <m/>
    <m/>
    <m/>
    <m/>
    <m/>
    <s v="Asia-Pacific-40 Truck20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8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2:I11" firstHeaderRow="1" firstDataRow="2" firstDataCol="1"/>
  <pivotFields count="59"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12">
        <item x="0"/>
        <item x="1"/>
        <item h="1" x="2"/>
        <item x="3"/>
        <item x="4"/>
        <item x="5"/>
        <item h="1" x="6"/>
        <item x="7"/>
        <item h="1" x="8"/>
        <item h="1" x="9"/>
        <item x="10"/>
        <item x="11"/>
      </items>
    </pivotField>
    <pivotField numFmtId="14" showAll="0" defaultSubtotal="0"/>
    <pivotField axis="axisCol" showAll="0" defaultSubtotal="0">
      <items count="11">
        <item h="1" x="0"/>
        <item h="1" x="1"/>
        <item h="1" x="2"/>
        <item x="3"/>
        <item x="4"/>
        <item x="5"/>
        <item x="6"/>
        <item x="7"/>
        <item x="8"/>
        <item x="9"/>
        <item x="10"/>
      </items>
    </pivotField>
    <pivotField numFmtId="169" showAll="0" defaultSubtotal="0"/>
    <pivotField numFmtId="169" showAll="0" defaultSubtotal="0"/>
    <pivotField numFmtId="169" showAll="0" defaultSubtotal="0"/>
    <pivotField showAll="0" defaultSubtotal="0"/>
    <pivotField showAll="0" defaultSubtotal="0"/>
    <pivotField numFmtId="1" showAll="0" defaultSubtotal="0"/>
    <pivotField showAll="0" defaultSubtotal="0"/>
    <pivotField numFmtId="1" showAll="0" defaultSubtotal="0"/>
    <pivotField numFmtId="1" showAll="0" defaultSubtotal="0"/>
    <pivotField showAll="0" defaultSubtotal="0"/>
    <pivotField showAll="0" defaultSubtotal="0"/>
    <pivotField numFmtId="43" showAll="0" defaultSubtotal="0"/>
    <pivotField numFmtId="169" showAll="0" defaultSubtotal="0"/>
    <pivotField numFmtId="169" showAll="0" defaultSubtotal="0"/>
    <pivotField numFmtId="164" showAll="0" defaultSubtotal="0"/>
    <pivotField numFmtId="164" showAll="0" defaultSubtotal="0"/>
    <pivotField numFmtId="2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43" showAll="0" defaultSubtotal="0"/>
    <pivotField showAll="0" defaultSubtotal="0"/>
    <pivotField showAll="0" defaultSubtotal="0"/>
    <pivotField showAll="0" defaultSubtotal="0"/>
    <pivotField showAll="0" defaultSubtotal="0"/>
    <pivotField dataField="1" numFmtId="43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43" showAll="0" defaultSubtotal="0"/>
    <pivotField numFmtId="167" showAll="0" defaultSubtotal="0"/>
    <pivotField numFmtId="167" showAll="0" defaultSubtotal="0"/>
    <pivotField numFmtId="169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4"/>
  </rowFields>
  <rowItems count="8">
    <i>
      <x/>
    </i>
    <i>
      <x v="1"/>
    </i>
    <i>
      <x v="3"/>
    </i>
    <i>
      <x v="4"/>
    </i>
    <i>
      <x v="5"/>
    </i>
    <i>
      <x v="7"/>
    </i>
    <i>
      <x v="10"/>
    </i>
    <i>
      <x v="11"/>
    </i>
  </rowItems>
  <colFields count="1">
    <field x="6"/>
  </colFields>
  <colItems count="8">
    <i>
      <x v="3"/>
    </i>
    <i>
      <x v="4"/>
    </i>
    <i>
      <x v="5"/>
    </i>
    <i>
      <x v="6"/>
    </i>
    <i>
      <x v="7"/>
    </i>
    <i>
      <x v="8"/>
    </i>
    <i>
      <x v="9"/>
    </i>
    <i>
      <x v="10"/>
    </i>
  </colItems>
  <dataFields count="1">
    <dataField name="Sum of TTW Energy (PJ)" fld="3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8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14:I19" firstHeaderRow="1" firstDataRow="2" firstDataCol="1"/>
  <pivotFields count="59"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12">
        <item x="0"/>
        <item x="1"/>
        <item h="1" x="2"/>
        <item h="1" x="3"/>
        <item x="4"/>
        <item h="1" x="5"/>
        <item h="1" x="6"/>
        <item x="7"/>
        <item h="1" x="8"/>
        <item h="1" x="9"/>
        <item h="1" x="10"/>
        <item h="1" x="11"/>
      </items>
    </pivotField>
    <pivotField numFmtId="14" showAll="0" defaultSubtotal="0"/>
    <pivotField axis="axisCol" showAll="0" defaultSubtotal="0">
      <items count="11">
        <item h="1" x="0"/>
        <item h="1" x="1"/>
        <item h="1" x="2"/>
        <item x="3"/>
        <item x="4"/>
        <item x="5"/>
        <item x="6"/>
        <item x="7"/>
        <item x="8"/>
        <item x="9"/>
        <item x="10"/>
      </items>
    </pivotField>
    <pivotField numFmtId="169" showAll="0" defaultSubtotal="0"/>
    <pivotField numFmtId="169" showAll="0" defaultSubtotal="0"/>
    <pivotField numFmtId="169" showAll="0" defaultSubtotal="0"/>
    <pivotField showAll="0" defaultSubtotal="0"/>
    <pivotField showAll="0" defaultSubtotal="0"/>
    <pivotField numFmtId="1" showAll="0" defaultSubtotal="0"/>
    <pivotField showAll="0" defaultSubtotal="0"/>
    <pivotField numFmtId="1" showAll="0" defaultSubtotal="0"/>
    <pivotField numFmtId="1" showAll="0" defaultSubtotal="0"/>
    <pivotField showAll="0" defaultSubtotal="0"/>
    <pivotField showAll="0" defaultSubtotal="0"/>
    <pivotField numFmtId="43" showAll="0" defaultSubtotal="0"/>
    <pivotField numFmtId="169" showAll="0" defaultSubtotal="0"/>
    <pivotField numFmtId="169" showAll="0" defaultSubtotal="0"/>
    <pivotField numFmtId="164" showAll="0" defaultSubtotal="0"/>
    <pivotField numFmtId="164" showAll="0" defaultSubtotal="0"/>
    <pivotField numFmtId="2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43" showAll="0" defaultSubtotal="0"/>
    <pivotField showAll="0" defaultSubtotal="0"/>
    <pivotField showAll="0" defaultSubtotal="0"/>
    <pivotField showAll="0" defaultSubtotal="0"/>
    <pivotField showAll="0" defaultSubtotal="0"/>
    <pivotField numFmtId="43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numFmtId="43" showAll="0" defaultSubtotal="0"/>
    <pivotField numFmtId="167" showAll="0" defaultSubtotal="0"/>
    <pivotField numFmtId="167" showAll="0" defaultSubtotal="0"/>
    <pivotField numFmtId="169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4"/>
  </rowFields>
  <rowItems count="4">
    <i>
      <x/>
    </i>
    <i>
      <x v="1"/>
    </i>
    <i>
      <x v="4"/>
    </i>
    <i>
      <x v="7"/>
    </i>
  </rowItems>
  <colFields count="1">
    <field x="6"/>
  </colFields>
  <colItems count="8">
    <i>
      <x v="3"/>
    </i>
    <i>
      <x v="4"/>
    </i>
    <i>
      <x v="5"/>
    </i>
    <i>
      <x v="6"/>
    </i>
    <i>
      <x v="7"/>
    </i>
    <i>
      <x v="8"/>
    </i>
    <i>
      <x v="9"/>
    </i>
    <i>
      <x v="10"/>
    </i>
  </colItems>
  <dataFields count="1">
    <dataField name="Average of Average Vehicle efficiency (MJ/km)" fld="45" subtotal="average" baseField="4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8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21:I25" firstHeaderRow="1" firstDataRow="2" firstDataCol="1"/>
  <pivotFields count="59"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12">
        <item h="1" x="0"/>
        <item h="1" x="1"/>
        <item h="1" x="2"/>
        <item h="1" x="3"/>
        <item h="1" x="4"/>
        <item h="1" x="5"/>
        <item x="6"/>
        <item h="1" x="7"/>
        <item x="8"/>
        <item x="9"/>
        <item h="1" x="10"/>
        <item h="1" x="11"/>
      </items>
    </pivotField>
    <pivotField numFmtId="14" showAll="0" defaultSubtotal="0"/>
    <pivotField axis="axisCol" showAll="0" defaultSubtotal="0">
      <items count="11">
        <item h="1" x="0"/>
        <item h="1" x="1"/>
        <item h="1" x="2"/>
        <item x="3"/>
        <item x="4"/>
        <item x="5"/>
        <item x="6"/>
        <item x="7"/>
        <item x="8"/>
        <item x="9"/>
        <item x="10"/>
      </items>
    </pivotField>
    <pivotField numFmtId="169" showAll="0" defaultSubtotal="0"/>
    <pivotField numFmtId="169" showAll="0" defaultSubtotal="0"/>
    <pivotField numFmtId="169" showAll="0" defaultSubtotal="0"/>
    <pivotField showAll="0" defaultSubtotal="0"/>
    <pivotField showAll="0" defaultSubtotal="0"/>
    <pivotField numFmtId="1" showAll="0" defaultSubtotal="0"/>
    <pivotField showAll="0" defaultSubtotal="0"/>
    <pivotField numFmtId="1" showAll="0" defaultSubtotal="0"/>
    <pivotField numFmtId="1" showAll="0" defaultSubtotal="0"/>
    <pivotField showAll="0" defaultSubtotal="0"/>
    <pivotField showAll="0" defaultSubtotal="0"/>
    <pivotField numFmtId="43" showAll="0" defaultSubtotal="0"/>
    <pivotField numFmtId="169" showAll="0" defaultSubtotal="0"/>
    <pivotField numFmtId="169" showAll="0" defaultSubtotal="0"/>
    <pivotField numFmtId="164" showAll="0" defaultSubtotal="0"/>
    <pivotField numFmtId="164" showAll="0" defaultSubtotal="0"/>
    <pivotField numFmtId="2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43" showAll="0" defaultSubtotal="0"/>
    <pivotField showAll="0" defaultSubtotal="0"/>
    <pivotField showAll="0" defaultSubtotal="0"/>
    <pivotField showAll="0" defaultSubtotal="0"/>
    <pivotField showAll="0" defaultSubtotal="0"/>
    <pivotField numFmtId="43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numFmtId="43" showAll="0" defaultSubtotal="0"/>
    <pivotField numFmtId="167" showAll="0" defaultSubtotal="0"/>
    <pivotField numFmtId="167" showAll="0" defaultSubtotal="0"/>
    <pivotField numFmtId="169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4"/>
  </rowFields>
  <rowItems count="3">
    <i>
      <x v="6"/>
    </i>
    <i>
      <x v="8"/>
    </i>
    <i>
      <x v="9"/>
    </i>
  </rowItems>
  <colFields count="1">
    <field x="6"/>
  </colFields>
  <colItems count="8">
    <i>
      <x v="3"/>
    </i>
    <i>
      <x v="4"/>
    </i>
    <i>
      <x v="5"/>
    </i>
    <i>
      <x v="6"/>
    </i>
    <i>
      <x v="7"/>
    </i>
    <i>
      <x v="8"/>
    </i>
    <i>
      <x v="9"/>
    </i>
    <i>
      <x v="10"/>
    </i>
  </colItems>
  <dataFields count="1">
    <dataField name="Average of Average Vehicle efficiency (MJ/km)" fld="45" subtotal="average" baseField="4" baseItem="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IX.a.Outputs" displayName="IX.a.Outputs" ref="C213:N218" totalsRowShown="0" headerRowDxfId="58" dataDxfId="57" tableBorderDxfId="56">
  <autoFilter ref="C213:N218"/>
  <tableColumns count="12">
    <tableColumn id="1" name="Vector" dataDxfId="55"/>
    <tableColumn id="2" name="Name" dataDxfId="54"/>
    <tableColumn id="3" name="Notes" dataDxfId="53"/>
    <tableColumn id="4" name="2011" dataDxfId="52"/>
    <tableColumn id="5" name="2015" dataDxfId="51"/>
    <tableColumn id="6" name="2020" dataDxfId="50"/>
    <tableColumn id="7" name="2025" dataDxfId="49"/>
    <tableColumn id="8" name="2030" dataDxfId="48"/>
    <tableColumn id="9" name="2035" dataDxfId="47"/>
    <tableColumn id="10" name="2040" dataDxfId="46"/>
    <tableColumn id="11" name="2045" dataDxfId="45"/>
    <tableColumn id="12" name="2050" dataDxfId="44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IX.a.Info" displayName="IX.a.Info" ref="C224:N225" totalsRowShown="0" headerRowDxfId="43" dataDxfId="41" headerRowBorderDxfId="42">
  <autoFilter ref="C224:N225"/>
  <tableColumns count="12">
    <tableColumn id="1" name="Vector" dataDxfId="40"/>
    <tableColumn id="2" name="Name" dataDxfId="39"/>
    <tableColumn id="3" name="Notes" dataDxfId="38"/>
    <tableColumn id="4" name="2011" dataDxfId="37"/>
    <tableColumn id="5" name="2015" dataDxfId="36"/>
    <tableColumn id="6" name="2020" dataDxfId="35"/>
    <tableColumn id="7" name="2025" dataDxfId="34"/>
    <tableColumn id="8" name="2030" dataDxfId="33"/>
    <tableColumn id="9" name="2035" dataDxfId="32"/>
    <tableColumn id="10" name="2040" dataDxfId="31"/>
    <tableColumn id="11" name="2045" dataDxfId="30"/>
    <tableColumn id="12" name="2050" dataDxfId="29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5" name="IX.b.2.Outputs" displayName="IX.b.2.Outputs" ref="C182:N186" totalsRowShown="0" headerRowDxfId="28" dataDxfId="27">
  <autoFilter ref="C182:N186"/>
  <tableColumns count="12">
    <tableColumn id="1" name="Vector" dataDxfId="26"/>
    <tableColumn id="2" name="Name" dataDxfId="25"/>
    <tableColumn id="3" name="Notes" dataDxfId="24"/>
    <tableColumn id="4" name="2011" dataDxfId="23"/>
    <tableColumn id="5" name="2015" dataDxfId="22"/>
    <tableColumn id="6" name="2020" dataDxfId="21"/>
    <tableColumn id="7" name="2025" dataDxfId="20"/>
    <tableColumn id="8" name="2030" dataDxfId="19"/>
    <tableColumn id="9" name="2035" dataDxfId="18"/>
    <tableColumn id="10" name="2040" dataDxfId="17"/>
    <tableColumn id="11" name="2045" dataDxfId="16"/>
    <tableColumn id="12" name="2050" dataDxfId="15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6" name="IX.b.2.Info" displayName="IX.b.2.Info" ref="C197:N198" totalsRowShown="0" headerRowDxfId="14" dataDxfId="12" headerRowBorderDxfId="13">
  <autoFilter ref="C197:N198"/>
  <tableColumns count="12">
    <tableColumn id="1" name="Vector" dataDxfId="11"/>
    <tableColumn id="2" name="Name" dataDxfId="10"/>
    <tableColumn id="3" name="Notes" dataDxfId="9"/>
    <tableColumn id="4" name="2011" dataDxfId="8"/>
    <tableColumn id="5" name="2015" dataDxfId="7"/>
    <tableColumn id="6" name="2020" dataDxfId="6"/>
    <tableColumn id="7" name="2025" dataDxfId="5"/>
    <tableColumn id="8" name="2030" dataDxfId="4"/>
    <tableColumn id="9" name="2035" dataDxfId="3"/>
    <tableColumn id="10" name="2040" dataDxfId="2"/>
    <tableColumn id="11" name="2045" dataDxfId="1"/>
    <tableColumn id="12" name="2050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G9" sqref="G9"/>
    </sheetView>
  </sheetViews>
  <sheetFormatPr defaultRowHeight="14.5" x14ac:dyDescent="0.35"/>
  <cols>
    <col min="2" max="2" width="65.54296875" customWidth="1"/>
  </cols>
  <sheetData>
    <row r="1" spans="1:2" x14ac:dyDescent="0.25">
      <c r="A1" s="1" t="s">
        <v>9</v>
      </c>
    </row>
    <row r="3" spans="1:2" x14ac:dyDescent="0.25">
      <c r="A3" s="1" t="s">
        <v>0</v>
      </c>
      <c r="B3" s="7" t="s">
        <v>149</v>
      </c>
    </row>
    <row r="4" spans="1:2" x14ac:dyDescent="0.25">
      <c r="B4" t="s">
        <v>391</v>
      </c>
    </row>
    <row r="5" spans="1:2" x14ac:dyDescent="0.25">
      <c r="B5" s="2">
        <v>2012</v>
      </c>
    </row>
    <row r="6" spans="1:2" x14ac:dyDescent="0.25">
      <c r="B6" t="s">
        <v>392</v>
      </c>
    </row>
    <row r="7" spans="1:2" x14ac:dyDescent="0.25">
      <c r="B7" s="3" t="s">
        <v>393</v>
      </c>
    </row>
    <row r="8" spans="1:2" x14ac:dyDescent="0.25">
      <c r="B8" t="s">
        <v>394</v>
      </c>
    </row>
    <row r="10" spans="1:2" s="4" customFormat="1" x14ac:dyDescent="0.25">
      <c r="B10" s="7" t="s">
        <v>153</v>
      </c>
    </row>
    <row r="11" spans="1:2" s="4" customFormat="1" x14ac:dyDescent="0.25">
      <c r="B11" s="5" t="s">
        <v>155</v>
      </c>
    </row>
    <row r="12" spans="1:2" s="4" customFormat="1" x14ac:dyDescent="0.25">
      <c r="B12" s="2">
        <v>2016</v>
      </c>
    </row>
    <row r="13" spans="1:2" s="4" customFormat="1" x14ac:dyDescent="0.25">
      <c r="B13" s="5" t="s">
        <v>157</v>
      </c>
    </row>
    <row r="14" spans="1:2" s="4" customFormat="1" x14ac:dyDescent="0.25">
      <c r="B14" s="6" t="s">
        <v>154</v>
      </c>
    </row>
    <row r="15" spans="1:2" s="4" customFormat="1" x14ac:dyDescent="0.25">
      <c r="B15" s="5" t="s">
        <v>156</v>
      </c>
    </row>
    <row r="16" spans="1:2" s="4" customFormat="1" x14ac:dyDescent="0.25"/>
    <row r="17" spans="1:2" s="4" customFormat="1" x14ac:dyDescent="0.35">
      <c r="A17" s="1"/>
      <c r="B17" s="7" t="s">
        <v>395</v>
      </c>
    </row>
    <row r="18" spans="1:2" x14ac:dyDescent="0.35">
      <c r="B18" s="4" t="s">
        <v>151</v>
      </c>
    </row>
    <row r="19" spans="1:2" x14ac:dyDescent="0.35">
      <c r="B19" s="2">
        <v>2014</v>
      </c>
    </row>
    <row r="20" spans="1:2" x14ac:dyDescent="0.35">
      <c r="B20" s="4" t="s">
        <v>150</v>
      </c>
    </row>
    <row r="21" spans="1:2" x14ac:dyDescent="0.35">
      <c r="B21" s="3" t="s">
        <v>152</v>
      </c>
    </row>
    <row r="22" spans="1:2" x14ac:dyDescent="0.35">
      <c r="B22" s="4" t="s">
        <v>396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F24" sqref="F24"/>
    </sheetView>
  </sheetViews>
  <sheetFormatPr defaultRowHeight="14.5" x14ac:dyDescent="0.35"/>
  <cols>
    <col min="1" max="1" width="14" customWidth="1"/>
  </cols>
  <sheetData>
    <row r="1" spans="1:2" x14ac:dyDescent="0.35">
      <c r="A1">
        <f>3.412*10^12</f>
        <v>3412000000000</v>
      </c>
      <c r="B1" t="s">
        <v>148</v>
      </c>
    </row>
    <row r="2" spans="1:2" x14ac:dyDescent="0.35">
      <c r="A2">
        <v>947.81712000000005</v>
      </c>
      <c r="B2" t="s">
        <v>171</v>
      </c>
    </row>
    <row r="3" spans="1:2" x14ac:dyDescent="0.35">
      <c r="A3">
        <v>947817120000</v>
      </c>
      <c r="B3" t="s">
        <v>390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97"/>
  <sheetViews>
    <sheetView workbookViewId="0">
      <pane ySplit="1" topLeftCell="A44" activePane="bottomLeft" state="frozen"/>
      <selection pane="bottomLeft" sqref="A1:BG397"/>
    </sheetView>
  </sheetViews>
  <sheetFormatPr defaultRowHeight="14.5" x14ac:dyDescent="0.35"/>
  <cols>
    <col min="1" max="39" width="8.7265625" style="4"/>
    <col min="40" max="40" width="11.1796875" style="4" customWidth="1"/>
    <col min="41" max="16384" width="8.7265625" style="4"/>
  </cols>
  <sheetData>
    <row r="1" spans="1:59" x14ac:dyDescent="0.35">
      <c r="A1" s="269" t="s">
        <v>178</v>
      </c>
      <c r="B1" s="269" t="s">
        <v>179</v>
      </c>
      <c r="C1" s="269" t="s">
        <v>180</v>
      </c>
      <c r="D1" s="269" t="s">
        <v>181</v>
      </c>
      <c r="E1" s="269" t="s">
        <v>98</v>
      </c>
      <c r="F1" s="270" t="s">
        <v>182</v>
      </c>
      <c r="G1" s="271" t="s">
        <v>1</v>
      </c>
      <c r="H1" s="269" t="s">
        <v>183</v>
      </c>
      <c r="I1" s="269" t="s">
        <v>184</v>
      </c>
      <c r="J1" s="269" t="s">
        <v>185</v>
      </c>
      <c r="K1" s="271" t="s">
        <v>186</v>
      </c>
      <c r="L1" s="271" t="s">
        <v>187</v>
      </c>
      <c r="M1" s="271" t="s">
        <v>188</v>
      </c>
      <c r="N1" s="271" t="s">
        <v>189</v>
      </c>
      <c r="O1" s="271" t="s">
        <v>190</v>
      </c>
      <c r="P1" s="271" t="s">
        <v>191</v>
      </c>
      <c r="Q1" s="271" t="s">
        <v>192</v>
      </c>
      <c r="R1" s="272" t="s">
        <v>193</v>
      </c>
      <c r="S1" s="269" t="s">
        <v>194</v>
      </c>
      <c r="T1" s="269" t="s">
        <v>195</v>
      </c>
      <c r="U1" s="269" t="s">
        <v>196</v>
      </c>
      <c r="V1" s="273" t="s">
        <v>197</v>
      </c>
      <c r="W1" s="274" t="s">
        <v>198</v>
      </c>
      <c r="X1" s="269" t="s">
        <v>199</v>
      </c>
      <c r="Y1" s="275" t="s">
        <v>200</v>
      </c>
      <c r="Z1" s="275" t="s">
        <v>201</v>
      </c>
      <c r="AA1" s="275" t="s">
        <v>202</v>
      </c>
      <c r="AB1" s="275" t="s">
        <v>203</v>
      </c>
      <c r="AC1" s="275" t="s">
        <v>204</v>
      </c>
      <c r="AD1" s="275" t="s">
        <v>205</v>
      </c>
      <c r="AE1" s="275" t="s">
        <v>206</v>
      </c>
      <c r="AF1" s="275" t="s">
        <v>207</v>
      </c>
      <c r="AG1" s="275" t="s">
        <v>208</v>
      </c>
      <c r="AH1" s="275" t="s">
        <v>209</v>
      </c>
      <c r="AI1" s="275" t="s">
        <v>210</v>
      </c>
      <c r="AJ1" s="275" t="s">
        <v>211</v>
      </c>
      <c r="AK1" s="275" t="s">
        <v>212</v>
      </c>
      <c r="AL1" s="275" t="s">
        <v>213</v>
      </c>
      <c r="AM1" s="275" t="s">
        <v>214</v>
      </c>
      <c r="AN1" s="276" t="s">
        <v>215</v>
      </c>
      <c r="AO1" s="276" t="s">
        <v>216</v>
      </c>
      <c r="AP1" s="277" t="s">
        <v>217</v>
      </c>
      <c r="AQ1" s="269" t="s">
        <v>218</v>
      </c>
      <c r="AR1" s="277" t="s">
        <v>219</v>
      </c>
      <c r="AS1" s="277" t="s">
        <v>220</v>
      </c>
      <c r="AT1" s="269" t="s">
        <v>221</v>
      </c>
      <c r="AU1" s="269" t="s">
        <v>222</v>
      </c>
      <c r="AV1" s="278" t="s">
        <v>223</v>
      </c>
      <c r="AW1" s="278" t="s">
        <v>224</v>
      </c>
      <c r="AX1" s="278" t="s">
        <v>225</v>
      </c>
      <c r="AY1" s="272" t="s">
        <v>226</v>
      </c>
      <c r="AZ1" s="271" t="s">
        <v>227</v>
      </c>
      <c r="BA1" s="269" t="s">
        <v>228</v>
      </c>
      <c r="BB1" s="269" t="s">
        <v>229</v>
      </c>
      <c r="BC1" s="269" t="s">
        <v>230</v>
      </c>
      <c r="BD1" s="269" t="s">
        <v>231</v>
      </c>
      <c r="BE1" s="269" t="s">
        <v>232</v>
      </c>
      <c r="BF1" s="269" t="s">
        <v>233</v>
      </c>
      <c r="BG1" s="269" t="s">
        <v>234</v>
      </c>
    </row>
    <row r="2" spans="1:59" x14ac:dyDescent="0.35">
      <c r="A2" s="279" t="s">
        <v>235</v>
      </c>
      <c r="B2" s="279" t="s">
        <v>236</v>
      </c>
      <c r="C2" s="279" t="s">
        <v>237</v>
      </c>
      <c r="D2" s="279">
        <v>0</v>
      </c>
      <c r="E2" s="279" t="s">
        <v>238</v>
      </c>
      <c r="F2" s="280">
        <v>44199</v>
      </c>
      <c r="G2" s="281">
        <v>2000</v>
      </c>
      <c r="H2" s="282">
        <v>211.54042799999999</v>
      </c>
      <c r="I2" s="282">
        <v>776.36961000000008</v>
      </c>
      <c r="J2" s="282">
        <v>3670.0767666027418</v>
      </c>
      <c r="K2" s="283">
        <v>7.6373004032288555E-2</v>
      </c>
      <c r="L2" s="283">
        <v>0</v>
      </c>
      <c r="M2" s="284">
        <v>31.752755670426136</v>
      </c>
      <c r="N2" s="284">
        <v>294.05367988926491</v>
      </c>
      <c r="O2" s="284">
        <v>0</v>
      </c>
      <c r="P2" s="284">
        <v>267.32152717205901</v>
      </c>
      <c r="Q2" s="285">
        <v>50.088700000000003</v>
      </c>
      <c r="R2" s="285">
        <v>1.5</v>
      </c>
      <c r="S2" s="285">
        <v>0.23678074434074609</v>
      </c>
      <c r="T2" s="282">
        <v>1390.0590193060634</v>
      </c>
      <c r="U2" s="282">
        <v>0</v>
      </c>
      <c r="V2" s="286">
        <v>0.12997652004511434</v>
      </c>
      <c r="W2" s="286">
        <v>0</v>
      </c>
      <c r="X2" s="287">
        <v>1.8239278599815962E-2</v>
      </c>
      <c r="Y2" s="285">
        <v>18.239278599815961</v>
      </c>
      <c r="Z2" s="285">
        <v>14.708614560526726</v>
      </c>
      <c r="AA2" s="285">
        <v>112.64652210837704</v>
      </c>
      <c r="AB2" s="285">
        <v>2.3976543173818987</v>
      </c>
      <c r="AC2" s="285">
        <v>59.690470850135817</v>
      </c>
      <c r="AD2" s="285">
        <v>3507.5887953487086</v>
      </c>
      <c r="AE2" s="285">
        <v>8.5420991811431168</v>
      </c>
      <c r="AF2" s="285">
        <v>7.4493299713443788</v>
      </c>
      <c r="AG2" s="285">
        <v>1.9859884871714664</v>
      </c>
      <c r="AH2" s="285">
        <v>7.6227168250751447</v>
      </c>
      <c r="AI2" s="285">
        <v>2.8639498914514956</v>
      </c>
      <c r="AJ2" s="288">
        <v>11.844664669075231</v>
      </c>
      <c r="AK2" s="288">
        <v>52.308061825007165</v>
      </c>
      <c r="AL2" s="288">
        <v>1.9859884871714664</v>
      </c>
      <c r="AM2" s="288">
        <v>6.84843621348507</v>
      </c>
      <c r="AN2" s="285">
        <v>163.50850553994795</v>
      </c>
      <c r="AO2" s="285">
        <v>7.6373004032288555E-2</v>
      </c>
      <c r="AP2" s="289">
        <v>0</v>
      </c>
      <c r="AQ2" s="290">
        <v>0</v>
      </c>
      <c r="AR2" s="291">
        <v>0</v>
      </c>
      <c r="AS2" s="285">
        <v>0.55604985321565148</v>
      </c>
      <c r="AT2" s="285">
        <v>0.61165483853721669</v>
      </c>
      <c r="AU2" s="285">
        <v>44.308682485760016</v>
      </c>
      <c r="AV2" s="292">
        <v>68.229741138940966</v>
      </c>
      <c r="AW2" s="292">
        <v>62.027037399037248</v>
      </c>
      <c r="AX2" s="282">
        <v>0</v>
      </c>
      <c r="AY2" s="293">
        <v>8.622124277736623E-2</v>
      </c>
      <c r="AZ2" s="284">
        <v>23.493035230752987</v>
      </c>
      <c r="BA2" s="290">
        <v>1.6947795714815279</v>
      </c>
      <c r="BB2" s="294">
        <v>160.427952</v>
      </c>
      <c r="BC2" s="295"/>
      <c r="BD2" s="295"/>
      <c r="BE2" s="295"/>
      <c r="BF2" s="290"/>
      <c r="BG2" s="296" t="s">
        <v>239</v>
      </c>
    </row>
    <row r="3" spans="1:59" x14ac:dyDescent="0.35">
      <c r="A3" s="279" t="s">
        <v>235</v>
      </c>
      <c r="B3" s="279" t="s">
        <v>236</v>
      </c>
      <c r="C3" s="279" t="s">
        <v>237</v>
      </c>
      <c r="D3" s="279">
        <v>0</v>
      </c>
      <c r="E3" s="279" t="s">
        <v>238</v>
      </c>
      <c r="F3" s="280">
        <v>53334</v>
      </c>
      <c r="G3" s="281">
        <v>2005</v>
      </c>
      <c r="H3" s="282">
        <v>226.25470300000001</v>
      </c>
      <c r="I3" s="282">
        <v>1098.69534</v>
      </c>
      <c r="J3" s="282">
        <v>4856.0110593590625</v>
      </c>
      <c r="K3" s="283">
        <v>0.11369071049186306</v>
      </c>
      <c r="L3" s="283">
        <v>0</v>
      </c>
      <c r="M3" s="284">
        <v>57.139620659510229</v>
      </c>
      <c r="N3" s="284">
        <v>463.82532650406085</v>
      </c>
      <c r="O3" s="284">
        <v>0</v>
      </c>
      <c r="P3" s="284">
        <v>421.6593877309644</v>
      </c>
      <c r="Q3" s="285">
        <v>80.299800000000005</v>
      </c>
      <c r="R3" s="285">
        <v>11.666625291086779</v>
      </c>
      <c r="S3" s="285">
        <v>0.35490886569549013</v>
      </c>
      <c r="T3" s="282">
        <v>2050.0140786203274</v>
      </c>
      <c r="U3" s="282">
        <v>0</v>
      </c>
      <c r="V3" s="286">
        <v>0.15159340101522842</v>
      </c>
      <c r="W3" s="286">
        <v>0</v>
      </c>
      <c r="X3" s="287">
        <v>2.6530461473790762E-2</v>
      </c>
      <c r="Y3" s="285">
        <v>26.530461473790762</v>
      </c>
      <c r="Z3" s="285">
        <v>21.903078241118358</v>
      </c>
      <c r="AA3" s="285">
        <v>148.34967208615421</v>
      </c>
      <c r="AB3" s="285">
        <v>3.0826893641562036</v>
      </c>
      <c r="AC3" s="285">
        <v>77.983504402959966</v>
      </c>
      <c r="AD3" s="285">
        <v>4149.0992332452952</v>
      </c>
      <c r="AE3" s="285">
        <v>9.9264515366051853</v>
      </c>
      <c r="AF3" s="285">
        <v>8.5195015118952764</v>
      </c>
      <c r="AG3" s="285">
        <v>2.3777889698128978</v>
      </c>
      <c r="AH3" s="285">
        <v>11.358299931013271</v>
      </c>
      <c r="AI3" s="285">
        <v>4.2649163037691444</v>
      </c>
      <c r="AJ3" s="288">
        <v>17.638161937349214</v>
      </c>
      <c r="AK3" s="288">
        <v>66.982570663350856</v>
      </c>
      <c r="AL3" s="288">
        <v>2.3777889698128978</v>
      </c>
      <c r="AM3" s="288">
        <v>7.6232528498358247</v>
      </c>
      <c r="AN3" s="285">
        <v>243.48426734082713</v>
      </c>
      <c r="AO3" s="285">
        <v>0.11372879270110253</v>
      </c>
      <c r="AP3" s="289">
        <v>0</v>
      </c>
      <c r="AQ3" s="290">
        <v>0</v>
      </c>
      <c r="AR3" s="291">
        <v>0</v>
      </c>
      <c r="AS3" s="285">
        <v>0.55604985321565148</v>
      </c>
      <c r="AT3" s="285">
        <v>0.57744301307049239</v>
      </c>
      <c r="AU3" s="285">
        <v>41.830355141062505</v>
      </c>
      <c r="AV3" s="292">
        <v>62.919176581260558</v>
      </c>
      <c r="AW3" s="292">
        <v>57.199251437509595</v>
      </c>
      <c r="AX3" s="282">
        <v>0</v>
      </c>
      <c r="AY3" s="293">
        <v>0.11725927073343868</v>
      </c>
      <c r="AZ3" s="284">
        <v>24.147241285096161</v>
      </c>
      <c r="BA3" s="290">
        <v>1.5999850905897235</v>
      </c>
      <c r="BB3" s="294">
        <v>160.427952</v>
      </c>
      <c r="BC3" s="295"/>
      <c r="BD3" s="295"/>
      <c r="BE3" s="295"/>
      <c r="BF3" s="290"/>
      <c r="BG3" s="296" t="s">
        <v>240</v>
      </c>
    </row>
    <row r="4" spans="1:59" x14ac:dyDescent="0.35">
      <c r="A4" s="279" t="s">
        <v>235</v>
      </c>
      <c r="B4" s="279" t="s">
        <v>236</v>
      </c>
      <c r="C4" s="279" t="s">
        <v>237</v>
      </c>
      <c r="D4" s="279">
        <v>0</v>
      </c>
      <c r="E4" s="279" t="s">
        <v>238</v>
      </c>
      <c r="F4" s="280">
        <v>51507</v>
      </c>
      <c r="G4" s="281">
        <v>2010</v>
      </c>
      <c r="H4" s="282">
        <v>241.61312599999999</v>
      </c>
      <c r="I4" s="282">
        <v>1623.2067900000002</v>
      </c>
      <c r="J4" s="282">
        <v>6718.2061540812165</v>
      </c>
      <c r="K4" s="283">
        <v>8.7375733601973149E-2</v>
      </c>
      <c r="L4" s="283">
        <v>0</v>
      </c>
      <c r="M4" s="284">
        <v>82.526485648594303</v>
      </c>
      <c r="N4" s="284">
        <v>365.54212313332266</v>
      </c>
      <c r="O4" s="284">
        <v>0</v>
      </c>
      <c r="P4" s="284">
        <v>332.31102103029332</v>
      </c>
      <c r="Q4" s="285">
        <v>128.61109999999999</v>
      </c>
      <c r="R4" s="285">
        <v>8.3556543997683885</v>
      </c>
      <c r="S4" s="285">
        <v>0.53230179224617125</v>
      </c>
      <c r="T4" s="282">
        <v>1512.9232802249439</v>
      </c>
      <c r="U4" s="282">
        <v>0</v>
      </c>
      <c r="V4" s="286">
        <v>0.18922551667689788</v>
      </c>
      <c r="W4" s="286">
        <v>0</v>
      </c>
      <c r="X4" s="287">
        <v>2.0313151615241592E-2</v>
      </c>
      <c r="Y4" s="285">
        <v>20.313151615241591</v>
      </c>
      <c r="Z4" s="285">
        <v>16.868674080796914</v>
      </c>
      <c r="AA4" s="285">
        <v>110.50245006913717</v>
      </c>
      <c r="AB4" s="285">
        <v>2.288309673544453</v>
      </c>
      <c r="AC4" s="285">
        <v>57.949791671601211</v>
      </c>
      <c r="AD4" s="285">
        <v>3063.245504549961</v>
      </c>
      <c r="AE4" s="285">
        <v>7.2349349424930072</v>
      </c>
      <c r="AF4" s="285">
        <v>6.1762786119528199</v>
      </c>
      <c r="AG4" s="285">
        <v>1.7286543998783253</v>
      </c>
      <c r="AH4" s="285">
        <v>8.7654722124723623</v>
      </c>
      <c r="AI4" s="285">
        <v>3.2848440120672677</v>
      </c>
      <c r="AJ4" s="288">
        <v>13.583830068729647</v>
      </c>
      <c r="AK4" s="288">
        <v>49.464119281493907</v>
      </c>
      <c r="AL4" s="288">
        <v>1.7286543998783253</v>
      </c>
      <c r="AM4" s="288">
        <v>5.4826892423295233</v>
      </c>
      <c r="AN4" s="285">
        <v>187.51664281771536</v>
      </c>
      <c r="AO4" s="285">
        <v>8.7586937882810439E-2</v>
      </c>
      <c r="AP4" s="289">
        <v>0</v>
      </c>
      <c r="AQ4" s="290">
        <v>0</v>
      </c>
      <c r="AR4" s="291">
        <v>0</v>
      </c>
      <c r="AS4" s="285">
        <v>0.55604985321565148</v>
      </c>
      <c r="AT4" s="285">
        <v>0.56428054127227223</v>
      </c>
      <c r="AU4" s="285">
        <v>40.876856947490019</v>
      </c>
      <c r="AV4" s="292">
        <v>61.126927275125958</v>
      </c>
      <c r="AW4" s="292">
        <v>55.569933886478132</v>
      </c>
      <c r="AX4" s="282">
        <v>0</v>
      </c>
      <c r="AY4" s="293">
        <v>8.4073046657413761E-2</v>
      </c>
      <c r="AZ4" s="284">
        <v>12.514210598664134</v>
      </c>
      <c r="BA4" s="290">
        <v>1.563514377193302</v>
      </c>
      <c r="BB4" s="294">
        <v>160.427952</v>
      </c>
      <c r="BC4" s="295"/>
      <c r="BD4" s="295"/>
      <c r="BE4" s="295"/>
      <c r="BF4" s="290"/>
      <c r="BG4" s="296" t="s">
        <v>241</v>
      </c>
    </row>
    <row r="5" spans="1:59" x14ac:dyDescent="0.35">
      <c r="A5" s="279" t="s">
        <v>235</v>
      </c>
      <c r="B5" s="279" t="s">
        <v>236</v>
      </c>
      <c r="C5" s="279" t="s">
        <v>237</v>
      </c>
      <c r="D5" s="279">
        <v>0</v>
      </c>
      <c r="E5" s="279" t="s">
        <v>238</v>
      </c>
      <c r="F5" s="280">
        <v>46026</v>
      </c>
      <c r="G5" s="281">
        <v>2015</v>
      </c>
      <c r="H5" s="282">
        <v>257.56381499999998</v>
      </c>
      <c r="I5" s="282">
        <v>2306.9010600000001</v>
      </c>
      <c r="J5" s="282">
        <v>8956.6193915865097</v>
      </c>
      <c r="K5" s="283">
        <v>0.10458596798721073</v>
      </c>
      <c r="L5" s="283">
        <v>0</v>
      </c>
      <c r="M5" s="284">
        <v>82.526485648594303</v>
      </c>
      <c r="N5" s="284">
        <v>441.50449073683399</v>
      </c>
      <c r="O5" s="284">
        <v>0</v>
      </c>
      <c r="P5" s="284">
        <v>401.36771885166723</v>
      </c>
      <c r="Q5" s="285">
        <v>80.273543770333447</v>
      </c>
      <c r="R5" s="285">
        <v>9.0781187049053642</v>
      </c>
      <c r="S5" s="285">
        <v>0.31166467917992852</v>
      </c>
      <c r="T5" s="282">
        <v>1714.155735489607</v>
      </c>
      <c r="U5" s="282">
        <v>0</v>
      </c>
      <c r="V5" s="286">
        <v>0.2052426096634741</v>
      </c>
      <c r="W5" s="286">
        <v>0</v>
      </c>
      <c r="X5" s="287">
        <v>2.3584989604861242E-2</v>
      </c>
      <c r="Y5" s="285">
        <v>23.584989604861242</v>
      </c>
      <c r="Z5" s="285">
        <v>20.191265179387031</v>
      </c>
      <c r="AA5" s="285">
        <v>109.95411403626866</v>
      </c>
      <c r="AB5" s="285">
        <v>2.1639985723741506</v>
      </c>
      <c r="AC5" s="285">
        <v>56.660885043254495</v>
      </c>
      <c r="AD5" s="285">
        <v>2880.4794716974134</v>
      </c>
      <c r="AE5" s="285">
        <v>6.7303707297279667</v>
      </c>
      <c r="AF5" s="285">
        <v>5.6166592244913041</v>
      </c>
      <c r="AG5" s="285">
        <v>1.5540784576569875</v>
      </c>
      <c r="AH5" s="285">
        <v>10.491990835607904</v>
      </c>
      <c r="AI5" s="285">
        <v>3.9318535768069331</v>
      </c>
      <c r="AJ5" s="288">
        <v>16.259411602580098</v>
      </c>
      <c r="AK5" s="288">
        <v>46.503805676293055</v>
      </c>
      <c r="AL5" s="288">
        <v>1.5540784576569875</v>
      </c>
      <c r="AM5" s="288">
        <v>4.7864548574740793</v>
      </c>
      <c r="AN5" s="285">
        <v>224.45144428933224</v>
      </c>
      <c r="AO5" s="285">
        <v>0.10483877277915715</v>
      </c>
      <c r="AP5" s="289">
        <v>0</v>
      </c>
      <c r="AQ5" s="290">
        <v>0</v>
      </c>
      <c r="AR5" s="291">
        <v>0</v>
      </c>
      <c r="AS5" s="285">
        <v>0.55604985321565148</v>
      </c>
      <c r="AT5" s="285">
        <v>0.55921648340703345</v>
      </c>
      <c r="AU5" s="285">
        <v>40.510013234494977</v>
      </c>
      <c r="AV5" s="292">
        <v>58.761550810162454</v>
      </c>
      <c r="AW5" s="292">
        <v>53.419591645602225</v>
      </c>
      <c r="AX5" s="282">
        <v>0</v>
      </c>
      <c r="AY5" s="293">
        <v>9.1569499406821742E-2</v>
      </c>
      <c r="AZ5" s="284">
        <v>10.223667591908447</v>
      </c>
      <c r="BA5" s="290">
        <v>1.5494828331294439</v>
      </c>
      <c r="BB5" s="294">
        <v>147.84205500000002</v>
      </c>
      <c r="BC5" s="295"/>
      <c r="BD5" s="295"/>
      <c r="BE5" s="295"/>
      <c r="BF5" s="290"/>
      <c r="BG5" s="296" t="s">
        <v>242</v>
      </c>
    </row>
    <row r="6" spans="1:59" x14ac:dyDescent="0.35">
      <c r="A6" s="279" t="s">
        <v>235</v>
      </c>
      <c r="B6" s="279" t="s">
        <v>236</v>
      </c>
      <c r="C6" s="279" t="s">
        <v>237</v>
      </c>
      <c r="D6" s="279">
        <v>0</v>
      </c>
      <c r="E6" s="279" t="s">
        <v>238</v>
      </c>
      <c r="F6" s="280">
        <v>44199</v>
      </c>
      <c r="G6" s="281">
        <v>2020</v>
      </c>
      <c r="H6" s="282">
        <v>271.85700000000003</v>
      </c>
      <c r="I6" s="282">
        <v>3336.44022</v>
      </c>
      <c r="J6" s="282">
        <v>12272.776570034979</v>
      </c>
      <c r="K6" s="283">
        <v>0.13997009339050359</v>
      </c>
      <c r="L6" s="283">
        <v>0</v>
      </c>
      <c r="M6" s="284">
        <v>82.526485648594303</v>
      </c>
      <c r="N6" s="284">
        <v>592.9426464549623</v>
      </c>
      <c r="O6" s="284">
        <v>0</v>
      </c>
      <c r="P6" s="284">
        <v>539.03876950451115</v>
      </c>
      <c r="Q6" s="285">
        <v>107.80775390090223</v>
      </c>
      <c r="R6" s="285">
        <v>18.310850664660649</v>
      </c>
      <c r="S6" s="285">
        <v>0.39656052226318328</v>
      </c>
      <c r="T6" s="282">
        <v>2181.0828724475086</v>
      </c>
      <c r="U6" s="282">
        <v>0</v>
      </c>
      <c r="V6" s="286">
        <v>0.22345309165443505</v>
      </c>
      <c r="W6" s="286">
        <v>0</v>
      </c>
      <c r="X6" s="287">
        <v>3.124625974575046E-2</v>
      </c>
      <c r="Y6" s="285">
        <v>31.246259745750461</v>
      </c>
      <c r="Z6" s="285">
        <v>27.022489988110294</v>
      </c>
      <c r="AA6" s="285">
        <v>137.41934783271182</v>
      </c>
      <c r="AB6" s="285">
        <v>2.6452552410146732</v>
      </c>
      <c r="AC6" s="285">
        <v>70.288571998645793</v>
      </c>
      <c r="AD6" s="285">
        <v>3512.0475324740905</v>
      </c>
      <c r="AE6" s="285">
        <v>8.1641982336027823</v>
      </c>
      <c r="AF6" s="285">
        <v>6.7407511380104861</v>
      </c>
      <c r="AG6" s="285">
        <v>1.8549047958723341</v>
      </c>
      <c r="AH6" s="285">
        <v>14.041701438303168</v>
      </c>
      <c r="AI6" s="285">
        <v>5.2621008624287988</v>
      </c>
      <c r="AJ6" s="288">
        <v>21.760389125681495</v>
      </c>
      <c r="AK6" s="288">
        <v>56.695091200703573</v>
      </c>
      <c r="AL6" s="288">
        <v>1.8549047958723341</v>
      </c>
      <c r="AM6" s="288">
        <v>5.6296672610719014</v>
      </c>
      <c r="AN6" s="285">
        <v>300.38914611043236</v>
      </c>
      <c r="AO6" s="285">
        <v>0.1403084285517045</v>
      </c>
      <c r="AP6" s="289">
        <v>0</v>
      </c>
      <c r="AQ6" s="290">
        <v>0</v>
      </c>
      <c r="AR6" s="291">
        <v>0</v>
      </c>
      <c r="AS6" s="285">
        <v>0.55604985321565148</v>
      </c>
      <c r="AT6" s="285">
        <v>0.55726816530572099</v>
      </c>
      <c r="AU6" s="285">
        <v>40.368875778051773</v>
      </c>
      <c r="AV6" s="292">
        <v>57.966627844732351</v>
      </c>
      <c r="AW6" s="292">
        <v>52.696934404302134</v>
      </c>
      <c r="AX6" s="282">
        <v>0</v>
      </c>
      <c r="AY6" s="293">
        <v>0.11493638105971322</v>
      </c>
      <c r="AZ6" s="284">
        <v>9.3651489867696363</v>
      </c>
      <c r="BA6" s="290">
        <v>1.5440844131238918</v>
      </c>
      <c r="BB6" s="294">
        <v>135.256158</v>
      </c>
      <c r="BC6" s="295"/>
      <c r="BD6" s="295"/>
      <c r="BE6" s="295"/>
      <c r="BF6" s="290"/>
      <c r="BG6" s="296" t="s">
        <v>243</v>
      </c>
    </row>
    <row r="7" spans="1:59" x14ac:dyDescent="0.35">
      <c r="A7" s="279" t="s">
        <v>235</v>
      </c>
      <c r="B7" s="279" t="s">
        <v>236</v>
      </c>
      <c r="C7" s="279" t="s">
        <v>237</v>
      </c>
      <c r="D7" s="279">
        <v>0</v>
      </c>
      <c r="E7" s="279" t="s">
        <v>238</v>
      </c>
      <c r="F7" s="280">
        <v>38718</v>
      </c>
      <c r="G7" s="281">
        <v>2025</v>
      </c>
      <c r="H7" s="282">
        <v>284.505</v>
      </c>
      <c r="I7" s="282">
        <v>3917.4801099999995</v>
      </c>
      <c r="J7" s="282">
        <v>13769.459622853727</v>
      </c>
      <c r="K7" s="283">
        <v>0.15854606200315183</v>
      </c>
      <c r="L7" s="283">
        <v>0</v>
      </c>
      <c r="M7" s="284">
        <v>82.526485648594303</v>
      </c>
      <c r="N7" s="284">
        <v>672.53897900597417</v>
      </c>
      <c r="O7" s="284">
        <v>0</v>
      </c>
      <c r="P7" s="284">
        <v>611.39907182361287</v>
      </c>
      <c r="Q7" s="285">
        <v>122.27981436472258</v>
      </c>
      <c r="R7" s="285">
        <v>16.123178847103866</v>
      </c>
      <c r="S7" s="285">
        <v>0.4297984723105836</v>
      </c>
      <c r="T7" s="282">
        <v>2363.8915977082097</v>
      </c>
      <c r="U7" s="282">
        <v>0</v>
      </c>
      <c r="V7" s="286">
        <v>0.22911494980176264</v>
      </c>
      <c r="W7" s="286">
        <v>0</v>
      </c>
      <c r="X7" s="287">
        <v>3.5397046992672293E-2</v>
      </c>
      <c r="Y7" s="285">
        <v>35.397046992672294</v>
      </c>
      <c r="Z7" s="285">
        <v>30.608748407287681</v>
      </c>
      <c r="AA7" s="285">
        <v>155.77854593997111</v>
      </c>
      <c r="AB7" s="285">
        <v>2.9994460969306491</v>
      </c>
      <c r="AC7" s="285">
        <v>79.686136239122916</v>
      </c>
      <c r="AD7" s="285">
        <v>3982.4338197412076</v>
      </c>
      <c r="AE7" s="285">
        <v>9.2544471903388335</v>
      </c>
      <c r="AF7" s="285">
        <v>7.6415463949147124</v>
      </c>
      <c r="AG7" s="285">
        <v>2.1032128070732283</v>
      </c>
      <c r="AH7" s="285">
        <v>15.905229559688234</v>
      </c>
      <c r="AI7" s="285">
        <v>5.9604544756135596</v>
      </c>
      <c r="AJ7" s="288">
        <v>24.648293931674122</v>
      </c>
      <c r="AK7" s="288">
        <v>64.288612402252895</v>
      </c>
      <c r="AL7" s="288">
        <v>2.1032128070732283</v>
      </c>
      <c r="AM7" s="288">
        <v>6.3830063098385184</v>
      </c>
      <c r="AN7" s="285">
        <v>340.25494325725475</v>
      </c>
      <c r="AO7" s="285">
        <v>0.15892929892288404</v>
      </c>
      <c r="AP7" s="289">
        <v>0</v>
      </c>
      <c r="AQ7" s="290">
        <v>0</v>
      </c>
      <c r="AR7" s="291">
        <v>0</v>
      </c>
      <c r="AS7" s="285">
        <v>0.55604985321565148</v>
      </c>
      <c r="AT7" s="285">
        <v>0.55651857998799426</v>
      </c>
      <c r="AU7" s="285">
        <v>40.314575320103025</v>
      </c>
      <c r="AV7" s="292">
        <v>57.89515984558814</v>
      </c>
      <c r="AW7" s="292">
        <v>52.631963495989218</v>
      </c>
      <c r="AX7" s="282">
        <v>0</v>
      </c>
      <c r="AY7" s="293">
        <v>0.12441625627905413</v>
      </c>
      <c r="AZ7" s="284">
        <v>9.0356673164250729</v>
      </c>
      <c r="BA7" s="290">
        <v>1.5420074543498814</v>
      </c>
      <c r="BB7" s="294">
        <v>138.53047700000002</v>
      </c>
      <c r="BC7" s="295"/>
      <c r="BD7" s="295"/>
      <c r="BE7" s="295"/>
      <c r="BF7" s="290"/>
      <c r="BG7" s="296" t="s">
        <v>244</v>
      </c>
    </row>
    <row r="8" spans="1:59" x14ac:dyDescent="0.35">
      <c r="A8" s="279" t="s">
        <v>235</v>
      </c>
      <c r="B8" s="279" t="s">
        <v>236</v>
      </c>
      <c r="C8" s="279" t="s">
        <v>237</v>
      </c>
      <c r="D8" s="279">
        <v>0</v>
      </c>
      <c r="E8" s="279" t="s">
        <v>238</v>
      </c>
      <c r="F8" s="280">
        <v>36891</v>
      </c>
      <c r="G8" s="281">
        <v>2030</v>
      </c>
      <c r="H8" s="282">
        <v>295.48200000000003</v>
      </c>
      <c r="I8" s="282">
        <v>4498.5199999999995</v>
      </c>
      <c r="J8" s="282">
        <v>15224.34530698993</v>
      </c>
      <c r="K8" s="283">
        <v>0.17741755741906251</v>
      </c>
      <c r="L8" s="283">
        <v>0</v>
      </c>
      <c r="M8" s="284">
        <v>82.526485648594303</v>
      </c>
      <c r="N8" s="284">
        <v>752.98046482205905</v>
      </c>
      <c r="O8" s="284">
        <v>0</v>
      </c>
      <c r="P8" s="284">
        <v>684.52769529278089</v>
      </c>
      <c r="Q8" s="285">
        <v>136.90553905855617</v>
      </c>
      <c r="R8" s="285">
        <v>22.304649822152548</v>
      </c>
      <c r="S8" s="285">
        <v>0.46332953973019053</v>
      </c>
      <c r="T8" s="282">
        <v>2548.3124685160483</v>
      </c>
      <c r="U8" s="282">
        <v>0</v>
      </c>
      <c r="V8" s="286">
        <v>0.23358700704367322</v>
      </c>
      <c r="W8" s="286">
        <v>0</v>
      </c>
      <c r="X8" s="287">
        <v>3.9612443721349436E-2</v>
      </c>
      <c r="Y8" s="285">
        <v>39.612443721349436</v>
      </c>
      <c r="Z8" s="285">
        <v>34.252060943447731</v>
      </c>
      <c r="AA8" s="285">
        <v>174.38615677534352</v>
      </c>
      <c r="AB8" s="285">
        <v>3.3581505319399882</v>
      </c>
      <c r="AC8" s="285">
        <v>89.208354723445737</v>
      </c>
      <c r="AD8" s="285">
        <v>4458.7653084571084</v>
      </c>
      <c r="AE8" s="285">
        <v>10.36001603935901</v>
      </c>
      <c r="AF8" s="285">
        <v>8.5548113265279895</v>
      </c>
      <c r="AG8" s="285">
        <v>2.3547752718071662</v>
      </c>
      <c r="AH8" s="285">
        <v>17.798404722365539</v>
      </c>
      <c r="AI8" s="285">
        <v>6.6699182610404684</v>
      </c>
      <c r="AJ8" s="288">
        <v>27.582142682407262</v>
      </c>
      <c r="AK8" s="288">
        <v>71.978087160035912</v>
      </c>
      <c r="AL8" s="288">
        <v>2.3547752718071662</v>
      </c>
      <c r="AM8" s="288">
        <v>7.1464691388566326</v>
      </c>
      <c r="AN8" s="285">
        <v>380.75496905917333</v>
      </c>
      <c r="AO8" s="285">
        <v>0.1778464104435567</v>
      </c>
      <c r="AP8" s="289">
        <v>0</v>
      </c>
      <c r="AQ8" s="290">
        <v>0</v>
      </c>
      <c r="AR8" s="291">
        <v>0</v>
      </c>
      <c r="AS8" s="285">
        <v>0.55604985321565148</v>
      </c>
      <c r="AT8" s="285">
        <v>0.55623018860664175</v>
      </c>
      <c r="AU8" s="285">
        <v>40.293684057019846</v>
      </c>
      <c r="AV8" s="292">
        <v>57.868284941205637</v>
      </c>
      <c r="AW8" s="292">
        <v>52.607531764732393</v>
      </c>
      <c r="AX8" s="282">
        <v>0</v>
      </c>
      <c r="AY8" s="293">
        <v>0.13406042913392163</v>
      </c>
      <c r="AZ8" s="284">
        <v>8.8056613555901588</v>
      </c>
      <c r="BA8" s="290">
        <v>1.5412083765188673</v>
      </c>
      <c r="BB8" s="294">
        <v>141.80479600000001</v>
      </c>
      <c r="BC8" s="295"/>
      <c r="BD8" s="295"/>
      <c r="BE8" s="295"/>
      <c r="BF8" s="290"/>
      <c r="BG8" s="296" t="s">
        <v>245</v>
      </c>
    </row>
    <row r="9" spans="1:59" x14ac:dyDescent="0.35">
      <c r="A9" s="279" t="s">
        <v>235</v>
      </c>
      <c r="B9" s="279" t="s">
        <v>236</v>
      </c>
      <c r="C9" s="279" t="s">
        <v>237</v>
      </c>
      <c r="D9" s="279">
        <v>0</v>
      </c>
      <c r="E9" s="279" t="s">
        <v>238</v>
      </c>
      <c r="F9" s="280">
        <v>49680</v>
      </c>
      <c r="G9" s="281">
        <v>2035</v>
      </c>
      <c r="H9" s="282">
        <v>304.84699999999998</v>
      </c>
      <c r="I9" s="282">
        <v>5876.94</v>
      </c>
      <c r="J9" s="282">
        <v>19278.326504771248</v>
      </c>
      <c r="K9" s="283">
        <v>0.23885285566114448</v>
      </c>
      <c r="L9" s="283">
        <v>0</v>
      </c>
      <c r="M9" s="284">
        <v>82.526485648594303</v>
      </c>
      <c r="N9" s="284">
        <v>1013.9211697913099</v>
      </c>
      <c r="O9" s="284">
        <v>0</v>
      </c>
      <c r="P9" s="284">
        <v>921.74651799209983</v>
      </c>
      <c r="Q9" s="285">
        <v>184.34930359841997</v>
      </c>
      <c r="R9" s="285">
        <v>28.984862103688876</v>
      </c>
      <c r="S9" s="285">
        <v>0.60472730123117491</v>
      </c>
      <c r="T9" s="282">
        <v>3326.0001567714626</v>
      </c>
      <c r="U9" s="282">
        <v>0</v>
      </c>
      <c r="V9" s="286">
        <v>0.24926398620704501</v>
      </c>
      <c r="W9" s="286">
        <v>0</v>
      </c>
      <c r="X9" s="287">
        <v>5.3330359559968683E-2</v>
      </c>
      <c r="Y9" s="285">
        <v>53.330359559968684</v>
      </c>
      <c r="Z9" s="285">
        <v>46.112699823151893</v>
      </c>
      <c r="AA9" s="285">
        <v>234.80572167468125</v>
      </c>
      <c r="AB9" s="285">
        <v>4.5218681038582664</v>
      </c>
      <c r="AC9" s="285">
        <v>120.11832808876431</v>
      </c>
      <c r="AD9" s="285">
        <v>6003.9216636205647</v>
      </c>
      <c r="AE9" s="285">
        <v>13.949519426617796</v>
      </c>
      <c r="AF9" s="285">
        <v>11.519049792839551</v>
      </c>
      <c r="AG9" s="285">
        <v>3.1708080218928232</v>
      </c>
      <c r="AH9" s="285">
        <v>23.961550682993689</v>
      </c>
      <c r="AI9" s="285">
        <v>8.9795454680561306</v>
      </c>
      <c r="AJ9" s="288">
        <v>37.133154355095762</v>
      </c>
      <c r="AK9" s="288">
        <v>96.921646366869297</v>
      </c>
      <c r="AL9" s="288">
        <v>3.1708080218928232</v>
      </c>
      <c r="AM9" s="288">
        <v>9.6230336478375218</v>
      </c>
      <c r="AN9" s="285">
        <v>512.60096796475671</v>
      </c>
      <c r="AO9" s="285">
        <v>0.23943020984778457</v>
      </c>
      <c r="AP9" s="289">
        <v>0</v>
      </c>
      <c r="AQ9" s="290">
        <v>0</v>
      </c>
      <c r="AR9" s="291">
        <v>0</v>
      </c>
      <c r="AS9" s="285">
        <v>0.55604985321565148</v>
      </c>
      <c r="AT9" s="285">
        <v>0.55611923447390788</v>
      </c>
      <c r="AU9" s="285">
        <v>40.285646465999477</v>
      </c>
      <c r="AV9" s="292">
        <v>57.857945236551217</v>
      </c>
      <c r="AW9" s="292">
        <v>52.598132033228374</v>
      </c>
      <c r="AX9" s="282">
        <v>0</v>
      </c>
      <c r="AY9" s="293">
        <v>0.17494139538840364</v>
      </c>
      <c r="AZ9" s="284">
        <v>9.0745114906683888</v>
      </c>
      <c r="BA9" s="290">
        <v>1.540900943656931</v>
      </c>
      <c r="BB9" s="294">
        <v>141.80479600000001</v>
      </c>
      <c r="BC9" s="295"/>
      <c r="BD9" s="295"/>
      <c r="BE9" s="295"/>
      <c r="BF9" s="290"/>
      <c r="BG9" s="296" t="s">
        <v>246</v>
      </c>
    </row>
    <row r="10" spans="1:59" x14ac:dyDescent="0.35">
      <c r="A10" s="279" t="s">
        <v>235</v>
      </c>
      <c r="B10" s="279" t="s">
        <v>236</v>
      </c>
      <c r="C10" s="279" t="s">
        <v>237</v>
      </c>
      <c r="D10" s="279">
        <v>0</v>
      </c>
      <c r="E10" s="279" t="s">
        <v>238</v>
      </c>
      <c r="F10" s="280">
        <v>42372</v>
      </c>
      <c r="G10" s="281">
        <v>2040</v>
      </c>
      <c r="H10" s="282">
        <v>312.43900000000002</v>
      </c>
      <c r="I10" s="282">
        <v>7255.3599999999988</v>
      </c>
      <c r="J10" s="282">
        <v>23221.684872887185</v>
      </c>
      <c r="K10" s="283">
        <v>0.31078362069583437</v>
      </c>
      <c r="L10" s="283">
        <v>0</v>
      </c>
      <c r="M10" s="284">
        <v>82.526485648594303</v>
      </c>
      <c r="N10" s="284">
        <v>1319.3657709627532</v>
      </c>
      <c r="O10" s="284">
        <v>0</v>
      </c>
      <c r="P10" s="284">
        <v>1199.4234281479573</v>
      </c>
      <c r="Q10" s="285">
        <v>239.88468562959147</v>
      </c>
      <c r="R10" s="285">
        <v>34.990113035504748</v>
      </c>
      <c r="S10" s="285">
        <v>0.76778086483950936</v>
      </c>
      <c r="T10" s="282">
        <v>4222.7947566173016</v>
      </c>
      <c r="U10" s="282">
        <v>0</v>
      </c>
      <c r="V10" s="286">
        <v>0.26757277924502082</v>
      </c>
      <c r="W10" s="286">
        <v>0</v>
      </c>
      <c r="X10" s="287">
        <v>6.9391403664717619E-2</v>
      </c>
      <c r="Y10" s="285">
        <v>69.391403664717615</v>
      </c>
      <c r="Z10" s="285">
        <v>59.999583305926642</v>
      </c>
      <c r="AA10" s="285">
        <v>305.53469619848704</v>
      </c>
      <c r="AB10" s="285">
        <v>5.8840703148617424</v>
      </c>
      <c r="AC10" s="285">
        <v>156.30175799141017</v>
      </c>
      <c r="AD10" s="285">
        <v>7812.6075506703428</v>
      </c>
      <c r="AE10" s="285">
        <v>18.151475464711361</v>
      </c>
      <c r="AF10" s="285">
        <v>14.988983803246583</v>
      </c>
      <c r="AG10" s="285">
        <v>4.1260165928289734</v>
      </c>
      <c r="AH10" s="285">
        <v>31.177594499067752</v>
      </c>
      <c r="AI10" s="285">
        <v>11.683744140469713</v>
      </c>
      <c r="AJ10" s="288">
        <v>48.315839165456929</v>
      </c>
      <c r="AK10" s="288">
        <v>126.1193734697577</v>
      </c>
      <c r="AL10" s="288">
        <v>4.1260165928289734</v>
      </c>
      <c r="AM10" s="288">
        <v>12.521980589864674</v>
      </c>
      <c r="AN10" s="285">
        <v>666.97123781632058</v>
      </c>
      <c r="AO10" s="285">
        <v>0.31153484564581974</v>
      </c>
      <c r="AP10" s="289">
        <v>0</v>
      </c>
      <c r="AQ10" s="290">
        <v>0</v>
      </c>
      <c r="AR10" s="291">
        <v>0</v>
      </c>
      <c r="AS10" s="285">
        <v>0.55604985321565148</v>
      </c>
      <c r="AT10" s="285">
        <v>0.55607654658388506</v>
      </c>
      <c r="AU10" s="285">
        <v>40.282554126912409</v>
      </c>
      <c r="AV10" s="292">
        <v>57.85396719477594</v>
      </c>
      <c r="AW10" s="292">
        <v>52.594515631614478</v>
      </c>
      <c r="AX10" s="282">
        <v>0</v>
      </c>
      <c r="AY10" s="293">
        <v>0.22209584483600833</v>
      </c>
      <c r="AZ10" s="284">
        <v>9.5641572113193032</v>
      </c>
      <c r="BA10" s="290">
        <v>1.5407826636084425</v>
      </c>
      <c r="BB10" s="294">
        <v>141.80479600000001</v>
      </c>
      <c r="BC10" s="295"/>
      <c r="BD10" s="295"/>
      <c r="BE10" s="295"/>
      <c r="BF10" s="290"/>
      <c r="BG10" s="296" t="s">
        <v>247</v>
      </c>
    </row>
    <row r="11" spans="1:59" x14ac:dyDescent="0.35">
      <c r="A11" s="279" t="s">
        <v>235</v>
      </c>
      <c r="B11" s="279" t="s">
        <v>236</v>
      </c>
      <c r="C11" s="279" t="s">
        <v>237</v>
      </c>
      <c r="D11" s="279">
        <v>0</v>
      </c>
      <c r="E11" s="279" t="s">
        <v>238</v>
      </c>
      <c r="F11" s="280">
        <v>36891</v>
      </c>
      <c r="G11" s="281">
        <v>2045</v>
      </c>
      <c r="H11" s="282">
        <v>318.21600000000001</v>
      </c>
      <c r="I11" s="282">
        <v>8633.7799999999988</v>
      </c>
      <c r="J11" s="282">
        <v>27131.822409935383</v>
      </c>
      <c r="K11" s="283">
        <v>0.38265763406662984</v>
      </c>
      <c r="L11" s="283">
        <v>0</v>
      </c>
      <c r="M11" s="284">
        <v>82.526485648594303</v>
      </c>
      <c r="N11" s="284">
        <v>1624.5395902780776</v>
      </c>
      <c r="O11" s="284">
        <v>0</v>
      </c>
      <c r="P11" s="284">
        <v>1476.8541729800704</v>
      </c>
      <c r="Q11" s="285">
        <v>295.37083459601405</v>
      </c>
      <c r="R11" s="285">
        <v>39.104183344239715</v>
      </c>
      <c r="S11" s="285">
        <v>0.92820862117559788</v>
      </c>
      <c r="T11" s="282">
        <v>5105.1474164657893</v>
      </c>
      <c r="U11" s="282">
        <v>0</v>
      </c>
      <c r="V11" s="286">
        <v>0.28156590567327416</v>
      </c>
      <c r="W11" s="286">
        <v>0</v>
      </c>
      <c r="X11" s="287">
        <v>8.5439612564258138E-2</v>
      </c>
      <c r="Y11" s="285">
        <v>85.439612564258141</v>
      </c>
      <c r="Z11" s="285">
        <v>73.875510367709936</v>
      </c>
      <c r="AA11" s="285">
        <v>376.20286385973588</v>
      </c>
      <c r="AB11" s="285">
        <v>7.245069127700682</v>
      </c>
      <c r="AC11" s="285">
        <v>192.45379205679802</v>
      </c>
      <c r="AD11" s="285">
        <v>9619.6901656254031</v>
      </c>
      <c r="AE11" s="285">
        <v>22.34980884641341</v>
      </c>
      <c r="AF11" s="285">
        <v>18.455897352448527</v>
      </c>
      <c r="AG11" s="285">
        <v>5.0803783550514421</v>
      </c>
      <c r="AH11" s="285">
        <v>38.38794502808863</v>
      </c>
      <c r="AI11" s="285">
        <v>14.385809264406682</v>
      </c>
      <c r="AJ11" s="288">
        <v>59.489701103303254</v>
      </c>
      <c r="AK11" s="288">
        <v>155.2912162888544</v>
      </c>
      <c r="AL11" s="288">
        <v>5.0803783550514421</v>
      </c>
      <c r="AM11" s="288">
        <v>15.418357565911935</v>
      </c>
      <c r="AN11" s="285">
        <v>821.21971319418913</v>
      </c>
      <c r="AO11" s="285">
        <v>0.38358259260006095</v>
      </c>
      <c r="AP11" s="289">
        <v>0</v>
      </c>
      <c r="AQ11" s="290">
        <v>0</v>
      </c>
      <c r="AR11" s="291">
        <v>0</v>
      </c>
      <c r="AS11" s="285">
        <v>0.55604985321565148</v>
      </c>
      <c r="AT11" s="285">
        <v>0.55606012307707453</v>
      </c>
      <c r="AU11" s="285">
        <v>40.281364397178059</v>
      </c>
      <c r="AV11" s="292">
        <v>57.852436704602866</v>
      </c>
      <c r="AW11" s="292">
        <v>52.593124276911695</v>
      </c>
      <c r="AX11" s="282">
        <v>0</v>
      </c>
      <c r="AY11" s="293">
        <v>0.26849565252613994</v>
      </c>
      <c r="AZ11" s="284">
        <v>9.8959682276196705</v>
      </c>
      <c r="BA11" s="290">
        <v>1.5407371571854065</v>
      </c>
      <c r="BB11" s="294">
        <v>141.80479600000001</v>
      </c>
      <c r="BC11" s="295"/>
      <c r="BD11" s="295"/>
      <c r="BE11" s="295"/>
      <c r="BF11" s="290"/>
      <c r="BG11" s="296" t="s">
        <v>248</v>
      </c>
    </row>
    <row r="12" spans="1:59" x14ac:dyDescent="0.35">
      <c r="A12" s="279" t="s">
        <v>235</v>
      </c>
      <c r="B12" s="279" t="s">
        <v>236</v>
      </c>
      <c r="C12" s="279" t="s">
        <v>237</v>
      </c>
      <c r="D12" s="279">
        <v>0</v>
      </c>
      <c r="E12" s="279" t="s">
        <v>238</v>
      </c>
      <c r="F12" s="280">
        <v>51507</v>
      </c>
      <c r="G12" s="281">
        <v>2050</v>
      </c>
      <c r="H12" s="282">
        <v>322.23700000000002</v>
      </c>
      <c r="I12" s="282">
        <v>10012.199999999999</v>
      </c>
      <c r="J12" s="282">
        <v>31070.919850917173</v>
      </c>
      <c r="K12" s="283">
        <v>0.45564834189839315</v>
      </c>
      <c r="L12" s="283">
        <v>0</v>
      </c>
      <c r="M12" s="284">
        <v>82.526485648594303</v>
      </c>
      <c r="N12" s="284">
        <v>1934.4372519956826</v>
      </c>
      <c r="O12" s="284">
        <v>0</v>
      </c>
      <c r="P12" s="284">
        <v>1758.5793199960749</v>
      </c>
      <c r="Q12" s="285">
        <v>351.715863999215</v>
      </c>
      <c r="R12" s="285">
        <v>49.51915465992041</v>
      </c>
      <c r="S12" s="285">
        <v>1.0914819341019653</v>
      </c>
      <c r="T12" s="282">
        <v>6003.1506375608096</v>
      </c>
      <c r="U12" s="282">
        <v>0</v>
      </c>
      <c r="V12" s="286">
        <v>0.29503192689383589</v>
      </c>
      <c r="W12" s="286">
        <v>0</v>
      </c>
      <c r="X12" s="287">
        <v>0.10173706329148935</v>
      </c>
      <c r="Y12" s="285">
        <v>101.73706329148935</v>
      </c>
      <c r="Z12" s="285">
        <v>87.967025375177442</v>
      </c>
      <c r="AA12" s="285">
        <v>447.96603663733919</v>
      </c>
      <c r="AB12" s="285">
        <v>8.6271375851624761</v>
      </c>
      <c r="AC12" s="285">
        <v>229.16583256957824</v>
      </c>
      <c r="AD12" s="285">
        <v>11454.745042829412</v>
      </c>
      <c r="AE12" s="285">
        <v>26.613189511368052</v>
      </c>
      <c r="AF12" s="285">
        <v>21.976508791258354</v>
      </c>
      <c r="AG12" s="285">
        <v>6.0495128607864972</v>
      </c>
      <c r="AH12" s="285">
        <v>45.710321560942845</v>
      </c>
      <c r="AI12" s="285">
        <v>17.129855919853654</v>
      </c>
      <c r="AJ12" s="288">
        <v>70.837169455323789</v>
      </c>
      <c r="AK12" s="288">
        <v>184.91461549758728</v>
      </c>
      <c r="AL12" s="288">
        <v>6.0495128607864972</v>
      </c>
      <c r="AM12" s="288">
        <v>18.35956810075902</v>
      </c>
      <c r="AN12" s="285">
        <v>977.86472119892767</v>
      </c>
      <c r="AO12" s="285">
        <v>0.45674973328474472</v>
      </c>
      <c r="AP12" s="289">
        <v>0</v>
      </c>
      <c r="AQ12" s="290">
        <v>0</v>
      </c>
      <c r="AR12" s="291">
        <v>0</v>
      </c>
      <c r="AS12" s="285">
        <v>0.55604985321565148</v>
      </c>
      <c r="AT12" s="285">
        <v>0.55605380438632146</v>
      </c>
      <c r="AU12" s="285">
        <v>40.28090666702591</v>
      </c>
      <c r="AV12" s="292">
        <v>57.851847872131479</v>
      </c>
      <c r="AW12" s="292">
        <v>52.592588974664977</v>
      </c>
      <c r="AX12" s="282">
        <v>0</v>
      </c>
      <c r="AY12" s="293">
        <v>0.31572123403423363</v>
      </c>
      <c r="AZ12" s="284">
        <v>10.161309531520482</v>
      </c>
      <c r="BA12" s="290">
        <v>1.5407196492915223</v>
      </c>
      <c r="BB12" s="294">
        <v>141.80479600000001</v>
      </c>
      <c r="BC12" s="295"/>
      <c r="BD12" s="295"/>
      <c r="BE12" s="295"/>
      <c r="BF12" s="290"/>
      <c r="BG12" s="296" t="s">
        <v>249</v>
      </c>
    </row>
    <row r="13" spans="1:59" x14ac:dyDescent="0.35">
      <c r="A13" s="279" t="s">
        <v>235</v>
      </c>
      <c r="B13" s="279" t="s">
        <v>236</v>
      </c>
      <c r="C13" s="279" t="s">
        <v>237</v>
      </c>
      <c r="D13" s="279">
        <v>0</v>
      </c>
      <c r="E13" s="279" t="s">
        <v>250</v>
      </c>
      <c r="F13" s="280">
        <v>36891</v>
      </c>
      <c r="G13" s="281">
        <v>2000</v>
      </c>
      <c r="H13" s="282">
        <v>211.54042799999999</v>
      </c>
      <c r="I13" s="282">
        <v>776.36961000000008</v>
      </c>
      <c r="J13" s="282">
        <v>3670.0767666027418</v>
      </c>
      <c r="K13" s="283">
        <v>5.4751241159748033E-2</v>
      </c>
      <c r="L13" s="283">
        <v>0</v>
      </c>
      <c r="M13" s="284">
        <v>31.752755670426136</v>
      </c>
      <c r="N13" s="284">
        <v>107.31886127345433</v>
      </c>
      <c r="O13" s="284">
        <v>0</v>
      </c>
      <c r="P13" s="284">
        <v>89.432384394545281</v>
      </c>
      <c r="Q13" s="285">
        <v>3.43</v>
      </c>
      <c r="R13" s="285">
        <v>0.13</v>
      </c>
      <c r="S13" s="285">
        <v>1.6214394725532086E-2</v>
      </c>
      <c r="T13" s="282">
        <v>507.32080996571648</v>
      </c>
      <c r="U13" s="282">
        <v>0</v>
      </c>
      <c r="V13" s="286">
        <v>4.7436686147851945E-2</v>
      </c>
      <c r="W13" s="286">
        <v>0</v>
      </c>
      <c r="X13" s="287">
        <v>1.6382468107115359E-2</v>
      </c>
      <c r="Y13" s="285">
        <v>16.382468107115358</v>
      </c>
      <c r="Z13" s="285">
        <v>10.544496882546529</v>
      </c>
      <c r="AA13" s="285">
        <v>196.09973853761042</v>
      </c>
      <c r="AB13" s="285">
        <v>3.1391871178810917</v>
      </c>
      <c r="AC13" s="285">
        <v>74.361062613214287</v>
      </c>
      <c r="AD13" s="285">
        <v>2075.0352132695766</v>
      </c>
      <c r="AE13" s="285">
        <v>2.7287131765044075</v>
      </c>
      <c r="AF13" s="285">
        <v>2.216542404511904</v>
      </c>
      <c r="AG13" s="285">
        <v>0.50444999034472982</v>
      </c>
      <c r="AH13" s="285">
        <v>5.4646692567665909</v>
      </c>
      <c r="AI13" s="285">
        <v>2.0531444737986462</v>
      </c>
      <c r="AJ13" s="288">
        <v>8.4913524087478827</v>
      </c>
      <c r="AK13" s="288">
        <v>69.068668239099637</v>
      </c>
      <c r="AL13" s="288">
        <v>0.50444999034472982</v>
      </c>
      <c r="AM13" s="288">
        <v>1.7857661182467583</v>
      </c>
      <c r="AN13" s="285">
        <v>117.21803707895117</v>
      </c>
      <c r="AO13" s="285">
        <v>5.4751241159748033E-2</v>
      </c>
      <c r="AP13" s="289">
        <v>0</v>
      </c>
      <c r="AQ13" s="290">
        <v>0</v>
      </c>
      <c r="AR13" s="289">
        <v>0</v>
      </c>
      <c r="AS13" s="285">
        <v>1.1915353997478244</v>
      </c>
      <c r="AT13" s="285">
        <v>1.3106889397226069</v>
      </c>
      <c r="AU13" s="285">
        <v>94.947176755200019</v>
      </c>
      <c r="AV13" s="292">
        <v>183.18272757708749</v>
      </c>
      <c r="AW13" s="292">
        <v>152.65227298090625</v>
      </c>
      <c r="AX13" s="282">
        <v>0</v>
      </c>
      <c r="AY13" s="293">
        <v>7.7443674771781018E-2</v>
      </c>
      <c r="AZ13" s="284">
        <v>21.101377354421892</v>
      </c>
      <c r="BA13" s="290">
        <v>3.6316705103175591</v>
      </c>
      <c r="BB13" s="294">
        <v>160.427952</v>
      </c>
      <c r="BC13" s="295"/>
      <c r="BD13" s="295"/>
      <c r="BE13" s="295"/>
      <c r="BF13" s="290"/>
      <c r="BG13" s="296" t="s">
        <v>251</v>
      </c>
    </row>
    <row r="14" spans="1:59" x14ac:dyDescent="0.35">
      <c r="A14" s="279" t="s">
        <v>235</v>
      </c>
      <c r="B14" s="279" t="s">
        <v>236</v>
      </c>
      <c r="C14" s="279" t="s">
        <v>237</v>
      </c>
      <c r="D14" s="279">
        <v>0</v>
      </c>
      <c r="E14" s="279" t="s">
        <v>250</v>
      </c>
      <c r="F14" s="280">
        <v>38718</v>
      </c>
      <c r="G14" s="281">
        <v>2005</v>
      </c>
      <c r="H14" s="282">
        <v>226.25470300000001</v>
      </c>
      <c r="I14" s="282">
        <v>1098.69534</v>
      </c>
      <c r="J14" s="282">
        <v>4856.0110593590625</v>
      </c>
      <c r="K14" s="283">
        <v>6.9918922500363051E-2</v>
      </c>
      <c r="L14" s="283">
        <v>0</v>
      </c>
      <c r="M14" s="284">
        <v>57.139620659510229</v>
      </c>
      <c r="N14" s="284">
        <v>145.21769771573605</v>
      </c>
      <c r="O14" s="284">
        <v>0</v>
      </c>
      <c r="P14" s="284">
        <v>121.01474809644671</v>
      </c>
      <c r="Q14" s="285">
        <v>4.5999999999999996</v>
      </c>
      <c r="R14" s="285">
        <v>0.51814904778694126</v>
      </c>
      <c r="S14" s="285">
        <v>2.0331069096053218E-2</v>
      </c>
      <c r="T14" s="282">
        <v>641.83283613660853</v>
      </c>
      <c r="U14" s="282">
        <v>0</v>
      </c>
      <c r="V14" s="286">
        <v>4.7461928934010154E-2</v>
      </c>
      <c r="W14" s="286">
        <v>0</v>
      </c>
      <c r="X14" s="287">
        <v>2.0060006700897783E-2</v>
      </c>
      <c r="Y14" s="285">
        <v>20.060006700897784</v>
      </c>
      <c r="Z14" s="285">
        <v>13.470226577304652</v>
      </c>
      <c r="AA14" s="285">
        <v>221.62822838745942</v>
      </c>
      <c r="AB14" s="285">
        <v>3.5203839392840419</v>
      </c>
      <c r="AC14" s="285">
        <v>83.893924180324348</v>
      </c>
      <c r="AD14" s="285">
        <v>1968.8435550876341</v>
      </c>
      <c r="AE14" s="285">
        <v>3.2894808585172757</v>
      </c>
      <c r="AF14" s="285">
        <v>2.6493583741741142</v>
      </c>
      <c r="AG14" s="285">
        <v>0.62845536277658953</v>
      </c>
      <c r="AH14" s="285">
        <v>6.9852680942585428</v>
      </c>
      <c r="AI14" s="285">
        <v>2.6228910983462601</v>
      </c>
      <c r="AJ14" s="288">
        <v>10.847335478958392</v>
      </c>
      <c r="AK14" s="288">
        <v>77.128433576530384</v>
      </c>
      <c r="AL14" s="288">
        <v>0.62845536277658953</v>
      </c>
      <c r="AM14" s="288">
        <v>2.0981722616722145</v>
      </c>
      <c r="AN14" s="285">
        <v>149.74097307166889</v>
      </c>
      <c r="AO14" s="285">
        <v>6.9942342769485633E-2</v>
      </c>
      <c r="AP14" s="289">
        <v>0</v>
      </c>
      <c r="AQ14" s="290">
        <v>0</v>
      </c>
      <c r="AR14" s="289">
        <v>0</v>
      </c>
      <c r="AS14" s="285">
        <v>1.1915353997478244</v>
      </c>
      <c r="AT14" s="285">
        <v>1.2373778851510551</v>
      </c>
      <c r="AU14" s="285">
        <v>89.636475302276779</v>
      </c>
      <c r="AV14" s="292">
        <v>165.76497506659516</v>
      </c>
      <c r="AW14" s="292">
        <v>138.13747922216263</v>
      </c>
      <c r="AX14" s="282">
        <v>0</v>
      </c>
      <c r="AY14" s="293">
        <v>8.8661170065922487E-2</v>
      </c>
      <c r="AZ14" s="284">
        <v>18.258024741324363</v>
      </c>
      <c r="BA14" s="290">
        <v>3.4285394798351216</v>
      </c>
      <c r="BB14" s="294">
        <v>160.427952</v>
      </c>
      <c r="BC14" s="295"/>
      <c r="BD14" s="295"/>
      <c r="BE14" s="295"/>
      <c r="BF14" s="290"/>
      <c r="BG14" s="296" t="s">
        <v>252</v>
      </c>
    </row>
    <row r="15" spans="1:59" x14ac:dyDescent="0.35">
      <c r="A15" s="279" t="s">
        <v>235</v>
      </c>
      <c r="B15" s="279" t="s">
        <v>236</v>
      </c>
      <c r="C15" s="279" t="s">
        <v>237</v>
      </c>
      <c r="D15" s="279">
        <v>0</v>
      </c>
      <c r="E15" s="279" t="s">
        <v>250</v>
      </c>
      <c r="F15" s="280">
        <v>42372</v>
      </c>
      <c r="G15" s="281">
        <v>2010</v>
      </c>
      <c r="H15" s="282">
        <v>241.61312599999999</v>
      </c>
      <c r="I15" s="282">
        <v>1623.2067900000002</v>
      </c>
      <c r="J15" s="282">
        <v>6718.2061540812165</v>
      </c>
      <c r="K15" s="283">
        <v>3.47959260597243E-2</v>
      </c>
      <c r="L15" s="283">
        <v>0</v>
      </c>
      <c r="M15" s="284">
        <v>82.526485648594303</v>
      </c>
      <c r="N15" s="284">
        <v>74.108894705184539</v>
      </c>
      <c r="O15" s="284">
        <v>0</v>
      </c>
      <c r="P15" s="284">
        <v>61.75741225432045</v>
      </c>
      <c r="Q15" s="285">
        <v>6.01</v>
      </c>
      <c r="R15" s="285">
        <v>0.35294079388731447</v>
      </c>
      <c r="S15" s="285">
        <v>2.4874476397445392E-2</v>
      </c>
      <c r="T15" s="282">
        <v>306.72544961478849</v>
      </c>
      <c r="U15" s="282">
        <v>0</v>
      </c>
      <c r="V15" s="286">
        <v>3.8363003887865767E-2</v>
      </c>
      <c r="W15" s="286">
        <v>0</v>
      </c>
      <c r="X15" s="287">
        <v>9.9057917307087649E-3</v>
      </c>
      <c r="Y15" s="285">
        <v>9.9057917307087653</v>
      </c>
      <c r="Z15" s="285">
        <v>6.7176676159860289</v>
      </c>
      <c r="AA15" s="285">
        <v>107.22377151128785</v>
      </c>
      <c r="AB15" s="285">
        <v>1.7031202246326802</v>
      </c>
      <c r="AC15" s="285">
        <v>40.590250686463463</v>
      </c>
      <c r="AD15" s="285">
        <v>902.87758122606192</v>
      </c>
      <c r="AE15" s="285">
        <v>1.608736998557859</v>
      </c>
      <c r="AF15" s="285">
        <v>1.2890409334501514</v>
      </c>
      <c r="AG15" s="285">
        <v>0.30543352470035795</v>
      </c>
      <c r="AH15" s="285">
        <v>3.4907028577654042</v>
      </c>
      <c r="AI15" s="285">
        <v>1.3081342456281204</v>
      </c>
      <c r="AJ15" s="288">
        <v>5.4095333703579085</v>
      </c>
      <c r="AK15" s="288">
        <v>37.21097343314436</v>
      </c>
      <c r="AL15" s="288">
        <v>0.30543352470035795</v>
      </c>
      <c r="AM15" s="288">
        <v>1.0128305552785395</v>
      </c>
      <c r="AN15" s="285">
        <v>74.675370030948855</v>
      </c>
      <c r="AO15" s="285">
        <v>3.4880034635830677E-2</v>
      </c>
      <c r="AP15" s="289">
        <v>0</v>
      </c>
      <c r="AQ15" s="290">
        <v>0</v>
      </c>
      <c r="AR15" s="289">
        <v>0</v>
      </c>
      <c r="AS15" s="285">
        <v>1.1915353997478244</v>
      </c>
      <c r="AT15" s="285">
        <v>1.2091725884405833</v>
      </c>
      <c r="AU15" s="285">
        <v>87.593264887478611</v>
      </c>
      <c r="AV15" s="292">
        <v>160.3984261826931</v>
      </c>
      <c r="AW15" s="292">
        <v>133.66535515224425</v>
      </c>
      <c r="AX15" s="282">
        <v>0</v>
      </c>
      <c r="AY15" s="293">
        <v>4.0998566156992503E-2</v>
      </c>
      <c r="AZ15" s="284">
        <v>6.1026061446605722</v>
      </c>
      <c r="BA15" s="290">
        <v>3.3503879511285044</v>
      </c>
      <c r="BB15" s="294">
        <v>160.427952</v>
      </c>
      <c r="BC15" s="295"/>
      <c r="BD15" s="295"/>
      <c r="BE15" s="295"/>
      <c r="BF15" s="290"/>
      <c r="BG15" s="296" t="s">
        <v>253</v>
      </c>
    </row>
    <row r="16" spans="1:59" x14ac:dyDescent="0.35">
      <c r="A16" s="279" t="s">
        <v>235</v>
      </c>
      <c r="B16" s="279" t="s">
        <v>236</v>
      </c>
      <c r="C16" s="279" t="s">
        <v>237</v>
      </c>
      <c r="D16" s="279">
        <v>0</v>
      </c>
      <c r="E16" s="279" t="s">
        <v>250</v>
      </c>
      <c r="F16" s="280">
        <v>51507</v>
      </c>
      <c r="G16" s="281">
        <v>2015</v>
      </c>
      <c r="H16" s="282">
        <v>257.56381499999998</v>
      </c>
      <c r="I16" s="282">
        <v>2306.9010600000001</v>
      </c>
      <c r="J16" s="282">
        <v>8956.6193915865097</v>
      </c>
      <c r="K16" s="283">
        <v>2.8018774593845885E-2</v>
      </c>
      <c r="L16" s="283">
        <v>0</v>
      </c>
      <c r="M16" s="284">
        <v>82.526485648594303</v>
      </c>
      <c r="N16" s="284">
        <v>80.286942779559794</v>
      </c>
      <c r="O16" s="284">
        <v>0</v>
      </c>
      <c r="P16" s="284">
        <v>50.179339237224866</v>
      </c>
      <c r="Q16" s="285">
        <v>1.2544834809306216</v>
      </c>
      <c r="R16" s="285">
        <v>0.2305874616781253</v>
      </c>
      <c r="S16" s="285">
        <v>4.8705734574191707E-3</v>
      </c>
      <c r="T16" s="282">
        <v>311.71670127482696</v>
      </c>
      <c r="U16" s="282">
        <v>0</v>
      </c>
      <c r="V16" s="286">
        <v>3.73230669307077E-2</v>
      </c>
      <c r="W16" s="286">
        <v>0</v>
      </c>
      <c r="X16" s="287">
        <v>7.3966159049361317E-3</v>
      </c>
      <c r="Y16" s="285">
        <v>7.396615904936132</v>
      </c>
      <c r="Z16" s="285">
        <v>5.409277350619301</v>
      </c>
      <c r="AA16" s="285">
        <v>67.090233977256645</v>
      </c>
      <c r="AB16" s="285">
        <v>1.0405459895483691</v>
      </c>
      <c r="AC16" s="285">
        <v>25.36208765453809</v>
      </c>
      <c r="AD16" s="285">
        <v>512.65190794407067</v>
      </c>
      <c r="AE16" s="285">
        <v>1.0764643514685395</v>
      </c>
      <c r="AF16" s="285">
        <v>0.8366527429674937</v>
      </c>
      <c r="AG16" s="285">
        <v>0.18773125177729394</v>
      </c>
      <c r="AH16" s="285">
        <v>2.8108237837368675</v>
      </c>
      <c r="AI16" s="285">
        <v>1.0533508579088906</v>
      </c>
      <c r="AJ16" s="288">
        <v>4.3559264927104104</v>
      </c>
      <c r="AK16" s="288">
        <v>22.640987273753776</v>
      </c>
      <c r="AL16" s="288">
        <v>0.18773125177729394</v>
      </c>
      <c r="AM16" s="288">
        <v>0.61423945489498077</v>
      </c>
      <c r="AN16" s="285">
        <v>60.130957774134558</v>
      </c>
      <c r="AO16" s="285">
        <v>2.8086501465988591E-2</v>
      </c>
      <c r="AP16" s="289">
        <v>0</v>
      </c>
      <c r="AQ16" s="290">
        <v>0</v>
      </c>
      <c r="AR16" s="289">
        <v>0</v>
      </c>
      <c r="AS16" s="285">
        <v>1.1915353997478244</v>
      </c>
      <c r="AT16" s="285">
        <v>1.1983210358722145</v>
      </c>
      <c r="AU16" s="285">
        <v>86.807171216774918</v>
      </c>
      <c r="AV16" s="292">
        <v>147.40361306808626</v>
      </c>
      <c r="AW16" s="292">
        <v>92.12725816755389</v>
      </c>
      <c r="AX16" s="282">
        <v>0</v>
      </c>
      <c r="AY16" s="293">
        <v>2.8717605013484259E-2</v>
      </c>
      <c r="AZ16" s="284">
        <v>3.2062995822352831</v>
      </c>
      <c r="BA16" s="290">
        <v>3.3203203567059512</v>
      </c>
      <c r="BB16" s="294">
        <v>147.84205500000002</v>
      </c>
      <c r="BC16" s="295"/>
      <c r="BD16" s="295"/>
      <c r="BE16" s="295"/>
      <c r="BF16" s="290"/>
      <c r="BG16" s="296" t="s">
        <v>254</v>
      </c>
    </row>
    <row r="17" spans="1:59" x14ac:dyDescent="0.35">
      <c r="A17" s="279" t="s">
        <v>235</v>
      </c>
      <c r="B17" s="279" t="s">
        <v>236</v>
      </c>
      <c r="C17" s="279" t="s">
        <v>237</v>
      </c>
      <c r="D17" s="279">
        <v>0</v>
      </c>
      <c r="E17" s="279" t="s">
        <v>250</v>
      </c>
      <c r="F17" s="280">
        <v>53334</v>
      </c>
      <c r="G17" s="281">
        <v>2020</v>
      </c>
      <c r="H17" s="282">
        <v>271.85700000000003</v>
      </c>
      <c r="I17" s="282">
        <v>3336.44022</v>
      </c>
      <c r="J17" s="282">
        <v>12272.776570034979</v>
      </c>
      <c r="K17" s="283">
        <v>3.3424994264559457E-2</v>
      </c>
      <c r="L17" s="283">
        <v>0</v>
      </c>
      <c r="M17" s="284">
        <v>82.526485648594303</v>
      </c>
      <c r="N17" s="284">
        <v>96.113159717399029</v>
      </c>
      <c r="O17" s="284">
        <v>0</v>
      </c>
      <c r="P17" s="284">
        <v>60.070724823374391</v>
      </c>
      <c r="Q17" s="285">
        <v>1.5017681205843598</v>
      </c>
      <c r="R17" s="285">
        <v>0.39169726384820003</v>
      </c>
      <c r="S17" s="285">
        <v>5.5241105455602017E-3</v>
      </c>
      <c r="T17" s="282">
        <v>353.54307491585291</v>
      </c>
      <c r="U17" s="282">
        <v>0</v>
      </c>
      <c r="V17" s="286">
        <v>3.6220674657039729E-2</v>
      </c>
      <c r="W17" s="286">
        <v>0</v>
      </c>
      <c r="X17" s="287">
        <v>8.5980813275448702E-3</v>
      </c>
      <c r="Y17" s="285">
        <v>8.59808132754487</v>
      </c>
      <c r="Z17" s="285">
        <v>6.4529968580272605</v>
      </c>
      <c r="AA17" s="285">
        <v>72.542050384744741</v>
      </c>
      <c r="AB17" s="285">
        <v>1.1125275499966161</v>
      </c>
      <c r="AC17" s="285">
        <v>27.405324591473565</v>
      </c>
      <c r="AD17" s="285">
        <v>528.02060406904207</v>
      </c>
      <c r="AE17" s="285">
        <v>1.1989355629062299</v>
      </c>
      <c r="AF17" s="285">
        <v>0.91971119405453772</v>
      </c>
      <c r="AG17" s="285">
        <v>0.20129863795457861</v>
      </c>
      <c r="AH17" s="285">
        <v>3.3531719431701319</v>
      </c>
      <c r="AI17" s="285">
        <v>1.2565947974008358</v>
      </c>
      <c r="AJ17" s="288">
        <v>5.1964020606264247</v>
      </c>
      <c r="AK17" s="288">
        <v>24.159188172610214</v>
      </c>
      <c r="AL17" s="288">
        <v>0.20129863795457861</v>
      </c>
      <c r="AM17" s="288">
        <v>0.6543832849668072</v>
      </c>
      <c r="AN17" s="285">
        <v>71.733219880514284</v>
      </c>
      <c r="AO17" s="285">
        <v>3.3505789029703241E-2</v>
      </c>
      <c r="AP17" s="289">
        <v>0</v>
      </c>
      <c r="AQ17" s="290">
        <v>0</v>
      </c>
      <c r="AR17" s="289">
        <v>0</v>
      </c>
      <c r="AS17" s="285">
        <v>1.1915353997478244</v>
      </c>
      <c r="AT17" s="285">
        <v>1.1941460685122591</v>
      </c>
      <c r="AU17" s="285">
        <v>86.504733810110935</v>
      </c>
      <c r="AV17" s="292">
        <v>143.13263828305318</v>
      </c>
      <c r="AW17" s="292">
        <v>89.457898926908229</v>
      </c>
      <c r="AX17" s="282">
        <v>0</v>
      </c>
      <c r="AY17" s="293">
        <v>3.1627220662130716E-2</v>
      </c>
      <c r="AZ17" s="284">
        <v>2.5770224432628592</v>
      </c>
      <c r="BA17" s="290">
        <v>3.3087523138369108</v>
      </c>
      <c r="BB17" s="294">
        <v>135.256158</v>
      </c>
      <c r="BC17" s="295"/>
      <c r="BD17" s="295"/>
      <c r="BE17" s="295"/>
      <c r="BF17" s="290"/>
      <c r="BG17" s="296" t="s">
        <v>255</v>
      </c>
    </row>
    <row r="18" spans="1:59" x14ac:dyDescent="0.35">
      <c r="A18" s="279" t="s">
        <v>235</v>
      </c>
      <c r="B18" s="279" t="s">
        <v>236</v>
      </c>
      <c r="C18" s="279" t="s">
        <v>237</v>
      </c>
      <c r="D18" s="279">
        <v>0</v>
      </c>
      <c r="E18" s="279" t="s">
        <v>250</v>
      </c>
      <c r="F18" s="280">
        <v>49680</v>
      </c>
      <c r="G18" s="281">
        <v>2025</v>
      </c>
      <c r="H18" s="282">
        <v>284.505</v>
      </c>
      <c r="I18" s="282">
        <v>3917.4801099999995</v>
      </c>
      <c r="J18" s="282">
        <v>13769.459622853727</v>
      </c>
      <c r="K18" s="283">
        <v>3.6654730640330632E-2</v>
      </c>
      <c r="L18" s="283">
        <v>0</v>
      </c>
      <c r="M18" s="284">
        <v>82.526485648594303</v>
      </c>
      <c r="N18" s="284">
        <v>105.54219246777149</v>
      </c>
      <c r="O18" s="284">
        <v>0</v>
      </c>
      <c r="P18" s="284">
        <v>65.963870292357171</v>
      </c>
      <c r="Q18" s="285">
        <v>1.6490967573089292</v>
      </c>
      <c r="R18" s="285">
        <v>0.19826626166828029</v>
      </c>
      <c r="S18" s="285">
        <v>5.7963717942002045E-3</v>
      </c>
      <c r="T18" s="282">
        <v>370.96779482881317</v>
      </c>
      <c r="U18" s="282">
        <v>0</v>
      </c>
      <c r="V18" s="286">
        <v>3.5955230676684144E-2</v>
      </c>
      <c r="W18" s="286">
        <v>0</v>
      </c>
      <c r="X18" s="287">
        <v>9.4310347837061066E-3</v>
      </c>
      <c r="Y18" s="285">
        <v>9.4310347837061066</v>
      </c>
      <c r="Z18" s="285">
        <v>7.0765266190242873</v>
      </c>
      <c r="AA18" s="285">
        <v>79.622955469073631</v>
      </c>
      <c r="AB18" s="285">
        <v>1.2212559662918772</v>
      </c>
      <c r="AC18" s="285">
        <v>30.080572898378573</v>
      </c>
      <c r="AD18" s="285">
        <v>579.57240800421232</v>
      </c>
      <c r="AE18" s="285">
        <v>1.3155799056636601</v>
      </c>
      <c r="AF18" s="285">
        <v>1.0093121333562816</v>
      </c>
      <c r="AG18" s="285">
        <v>0.22097896547939652</v>
      </c>
      <c r="AH18" s="285">
        <v>3.6771768274598147</v>
      </c>
      <c r="AI18" s="285">
        <v>1.3780150105098476</v>
      </c>
      <c r="AJ18" s="288">
        <v>5.6985116085144396</v>
      </c>
      <c r="AK18" s="288">
        <v>26.520774051042203</v>
      </c>
      <c r="AL18" s="288">
        <v>0.22097896547939652</v>
      </c>
      <c r="AM18" s="288">
        <v>0.71834654748376958</v>
      </c>
      <c r="AN18" s="285">
        <v>78.664541626317529</v>
      </c>
      <c r="AO18" s="285">
        <v>3.6743332311584602E-2</v>
      </c>
      <c r="AP18" s="289">
        <v>0</v>
      </c>
      <c r="AQ18" s="290">
        <v>0</v>
      </c>
      <c r="AR18" s="289">
        <v>0</v>
      </c>
      <c r="AS18" s="285">
        <v>1.1915353997478244</v>
      </c>
      <c r="AT18" s="285">
        <v>1.1925398142599875</v>
      </c>
      <c r="AU18" s="285">
        <v>86.388375685935017</v>
      </c>
      <c r="AV18" s="292">
        <v>142.97273252626024</v>
      </c>
      <c r="AW18" s="292">
        <v>89.357957828912646</v>
      </c>
      <c r="AX18" s="282">
        <v>0</v>
      </c>
      <c r="AY18" s="293">
        <v>3.3148924566197807E-2</v>
      </c>
      <c r="AZ18" s="284">
        <v>2.4074237823523013</v>
      </c>
      <c r="BA18" s="290">
        <v>3.3043016878926026</v>
      </c>
      <c r="BB18" s="294">
        <v>138.53047700000002</v>
      </c>
      <c r="BC18" s="295"/>
      <c r="BD18" s="295"/>
      <c r="BE18" s="295"/>
      <c r="BF18" s="290"/>
      <c r="BG18" s="296" t="s">
        <v>256</v>
      </c>
    </row>
    <row r="19" spans="1:59" x14ac:dyDescent="0.35">
      <c r="A19" s="279" t="s">
        <v>235</v>
      </c>
      <c r="B19" s="279" t="s">
        <v>236</v>
      </c>
      <c r="C19" s="279" t="s">
        <v>237</v>
      </c>
      <c r="D19" s="279">
        <v>0</v>
      </c>
      <c r="E19" s="279" t="s">
        <v>250</v>
      </c>
      <c r="F19" s="280">
        <v>47853</v>
      </c>
      <c r="G19" s="281">
        <v>2030</v>
      </c>
      <c r="H19" s="282">
        <v>295.48200000000003</v>
      </c>
      <c r="I19" s="282">
        <v>4498.5199999999995</v>
      </c>
      <c r="J19" s="282">
        <v>15224.34530698993</v>
      </c>
      <c r="K19" s="283">
        <v>4.0064103061380391E-2</v>
      </c>
      <c r="L19" s="283">
        <v>0</v>
      </c>
      <c r="M19" s="284">
        <v>82.526485648594303</v>
      </c>
      <c r="N19" s="284">
        <v>115.41881632356193</v>
      </c>
      <c r="O19" s="284">
        <v>0</v>
      </c>
      <c r="P19" s="284">
        <v>72.136760202226199</v>
      </c>
      <c r="Q19" s="285">
        <v>1.8034190050556549</v>
      </c>
      <c r="R19" s="285">
        <v>0.29357033405599531</v>
      </c>
      <c r="S19" s="285">
        <v>6.1033125708356336E-3</v>
      </c>
      <c r="T19" s="282">
        <v>390.61200453348062</v>
      </c>
      <c r="U19" s="282">
        <v>0</v>
      </c>
      <c r="V19" s="286">
        <v>3.5804827775864585E-2</v>
      </c>
      <c r="W19" s="286">
        <v>0</v>
      </c>
      <c r="X19" s="287">
        <v>1.0309435431990513E-2</v>
      </c>
      <c r="Y19" s="285">
        <v>10.309435431990513</v>
      </c>
      <c r="Z19" s="285">
        <v>7.7347367400715239</v>
      </c>
      <c r="AA19" s="285">
        <v>87.06844860438153</v>
      </c>
      <c r="AB19" s="285">
        <v>1.3355284456692964</v>
      </c>
      <c r="AC19" s="285">
        <v>32.893491435646325</v>
      </c>
      <c r="AD19" s="285">
        <v>633.80824397895071</v>
      </c>
      <c r="AE19" s="285">
        <v>1.4383883790494518</v>
      </c>
      <c r="AF19" s="285">
        <v>1.103598533824055</v>
      </c>
      <c r="AG19" s="285">
        <v>0.24165814667745777</v>
      </c>
      <c r="AH19" s="285">
        <v>4.0192026736154141</v>
      </c>
      <c r="AI19" s="285">
        <v>1.5061885447454406</v>
      </c>
      <c r="AJ19" s="288">
        <v>6.2285481953260833</v>
      </c>
      <c r="AK19" s="288">
        <v>29.002584439305046</v>
      </c>
      <c r="AL19" s="288">
        <v>0.24165814667745777</v>
      </c>
      <c r="AM19" s="288">
        <v>0.78556931860224333</v>
      </c>
      <c r="AN19" s="285">
        <v>85.981379427335071</v>
      </c>
      <c r="AO19" s="285">
        <v>4.0160945854289191E-2</v>
      </c>
      <c r="AP19" s="289">
        <v>0</v>
      </c>
      <c r="AQ19" s="290">
        <v>0</v>
      </c>
      <c r="AR19" s="289">
        <v>0</v>
      </c>
      <c r="AS19" s="285">
        <v>1.1915353997478244</v>
      </c>
      <c r="AT19" s="285">
        <v>1.1919218327285179</v>
      </c>
      <c r="AU19" s="285">
        <v>86.343608693613959</v>
      </c>
      <c r="AV19" s="292">
        <v>142.91514344544069</v>
      </c>
      <c r="AW19" s="292">
        <v>89.321964653400414</v>
      </c>
      <c r="AX19" s="282">
        <v>0</v>
      </c>
      <c r="AY19" s="293">
        <v>3.4890231662133439E-2</v>
      </c>
      <c r="AZ19" s="284">
        <v>2.291739379171486</v>
      </c>
      <c r="BA19" s="290">
        <v>3.3025893782547158</v>
      </c>
      <c r="BB19" s="294">
        <v>141.80479600000001</v>
      </c>
      <c r="BC19" s="295"/>
      <c r="BD19" s="295"/>
      <c r="BE19" s="295"/>
      <c r="BF19" s="290"/>
      <c r="BG19" s="296" t="s">
        <v>257</v>
      </c>
    </row>
    <row r="20" spans="1:59" x14ac:dyDescent="0.35">
      <c r="A20" s="279" t="s">
        <v>235</v>
      </c>
      <c r="B20" s="279" t="s">
        <v>236</v>
      </c>
      <c r="C20" s="279" t="s">
        <v>237</v>
      </c>
      <c r="D20" s="279">
        <v>0</v>
      </c>
      <c r="E20" s="279" t="s">
        <v>250</v>
      </c>
      <c r="F20" s="280">
        <v>46026</v>
      </c>
      <c r="G20" s="281">
        <v>2035</v>
      </c>
      <c r="H20" s="282">
        <v>304.84699999999998</v>
      </c>
      <c r="I20" s="282">
        <v>5876.94</v>
      </c>
      <c r="J20" s="282">
        <v>19278.326504771248</v>
      </c>
      <c r="K20" s="283">
        <v>5.275583608139537E-2</v>
      </c>
      <c r="L20" s="283">
        <v>0</v>
      </c>
      <c r="M20" s="284">
        <v>82.526485648594303</v>
      </c>
      <c r="N20" s="284">
        <v>152.01216399234511</v>
      </c>
      <c r="O20" s="284">
        <v>0</v>
      </c>
      <c r="P20" s="284">
        <v>95.007602495215693</v>
      </c>
      <c r="Q20" s="285">
        <v>2.3751900623803923</v>
      </c>
      <c r="R20" s="285">
        <v>0.36864830826266803</v>
      </c>
      <c r="S20" s="285">
        <v>7.791416882503001E-3</v>
      </c>
      <c r="T20" s="282">
        <v>498.65068048019208</v>
      </c>
      <c r="U20" s="282">
        <v>0</v>
      </c>
      <c r="V20" s="286">
        <v>3.737091114932526E-2</v>
      </c>
      <c r="W20" s="286">
        <v>0</v>
      </c>
      <c r="X20" s="287">
        <v>1.3575920102118888E-2</v>
      </c>
      <c r="Y20" s="285">
        <v>13.575920102118888</v>
      </c>
      <c r="Z20" s="285">
        <v>10.184990363238658</v>
      </c>
      <c r="AA20" s="285">
        <v>114.67051465460021</v>
      </c>
      <c r="AB20" s="285">
        <v>1.758949236628276</v>
      </c>
      <c r="AC20" s="285">
        <v>43.32129709021352</v>
      </c>
      <c r="AD20" s="285">
        <v>834.75587681184732</v>
      </c>
      <c r="AE20" s="285">
        <v>1.8942733780451702</v>
      </c>
      <c r="AF20" s="285">
        <v>1.4534090987725488</v>
      </c>
      <c r="AG20" s="285">
        <v>0.31827546835897258</v>
      </c>
      <c r="AH20" s="285">
        <v>5.2924284140920248</v>
      </c>
      <c r="AI20" s="285">
        <v>1.9833274653005084</v>
      </c>
      <c r="AJ20" s="288">
        <v>8.2016628979381494</v>
      </c>
      <c r="AK20" s="288">
        <v>38.197806583201469</v>
      </c>
      <c r="AL20" s="288">
        <v>0.31827546835897258</v>
      </c>
      <c r="AM20" s="288">
        <v>1.034632791172899</v>
      </c>
      <c r="AN20" s="285">
        <v>113.2190467903729</v>
      </c>
      <c r="AO20" s="285">
        <v>5.288335728162126E-2</v>
      </c>
      <c r="AP20" s="289">
        <v>0</v>
      </c>
      <c r="AQ20" s="290">
        <v>0</v>
      </c>
      <c r="AR20" s="289">
        <v>0</v>
      </c>
      <c r="AS20" s="285">
        <v>1.1915353997478244</v>
      </c>
      <c r="AT20" s="285">
        <v>1.1916840738726597</v>
      </c>
      <c r="AU20" s="285">
        <v>86.326385284284598</v>
      </c>
      <c r="AV20" s="292">
        <v>142.89298693546689</v>
      </c>
      <c r="AW20" s="292">
        <v>89.308116834666805</v>
      </c>
      <c r="AX20" s="282">
        <v>0</v>
      </c>
      <c r="AY20" s="293">
        <v>4.4533553232011101E-2</v>
      </c>
      <c r="AZ20" s="284">
        <v>2.3100321089068272</v>
      </c>
      <c r="BA20" s="290">
        <v>3.3019305935505661</v>
      </c>
      <c r="BB20" s="294">
        <v>141.80479600000001</v>
      </c>
      <c r="BC20" s="295"/>
      <c r="BD20" s="295"/>
      <c r="BE20" s="295"/>
      <c r="BF20" s="290"/>
      <c r="BG20" s="296" t="s">
        <v>258</v>
      </c>
    </row>
    <row r="21" spans="1:59" x14ac:dyDescent="0.35">
      <c r="A21" s="279" t="s">
        <v>235</v>
      </c>
      <c r="B21" s="279" t="s">
        <v>236</v>
      </c>
      <c r="C21" s="279" t="s">
        <v>237</v>
      </c>
      <c r="D21" s="279">
        <v>0</v>
      </c>
      <c r="E21" s="279" t="s">
        <v>250</v>
      </c>
      <c r="F21" s="280">
        <v>44199</v>
      </c>
      <c r="G21" s="281">
        <v>2040</v>
      </c>
      <c r="H21" s="282">
        <v>312.43900000000002</v>
      </c>
      <c r="I21" s="282">
        <v>7255.3599999999988</v>
      </c>
      <c r="J21" s="282">
        <v>23221.684872887185</v>
      </c>
      <c r="K21" s="283">
        <v>7.0878239429966988E-2</v>
      </c>
      <c r="L21" s="283">
        <v>0</v>
      </c>
      <c r="M21" s="284">
        <v>82.526485648594303</v>
      </c>
      <c r="N21" s="284">
        <v>204.24624956142009</v>
      </c>
      <c r="O21" s="284">
        <v>0</v>
      </c>
      <c r="P21" s="284">
        <v>127.65390597588755</v>
      </c>
      <c r="Q21" s="285">
        <v>3.1913476493971888</v>
      </c>
      <c r="R21" s="285">
        <v>0.37966810018097086</v>
      </c>
      <c r="S21" s="285">
        <v>1.0214306310662846E-2</v>
      </c>
      <c r="T21" s="282">
        <v>653.7156038824221</v>
      </c>
      <c r="U21" s="282">
        <v>0</v>
      </c>
      <c r="V21" s="286">
        <v>4.1421975503913633E-2</v>
      </c>
      <c r="W21" s="286">
        <v>0</v>
      </c>
      <c r="X21" s="287">
        <v>1.8239759749079352E-2</v>
      </c>
      <c r="Y21" s="285">
        <v>18.239759749079351</v>
      </c>
      <c r="Z21" s="285">
        <v>13.683683914017543</v>
      </c>
      <c r="AA21" s="285">
        <v>154.07187475608939</v>
      </c>
      <c r="AB21" s="285">
        <v>2.3633522354348164</v>
      </c>
      <c r="AC21" s="285">
        <v>58.20673752882022</v>
      </c>
      <c r="AD21" s="285">
        <v>1121.5927326849908</v>
      </c>
      <c r="AE21" s="285">
        <v>2.5450999818403828</v>
      </c>
      <c r="AF21" s="285">
        <v>1.9527831466149081</v>
      </c>
      <c r="AG21" s="285">
        <v>0.42764058501922331</v>
      </c>
      <c r="AH21" s="285">
        <v>7.1104551868198413</v>
      </c>
      <c r="AI21" s="285">
        <v>2.6646295347629483</v>
      </c>
      <c r="AJ21" s="288">
        <v>11.019054379254595</v>
      </c>
      <c r="AK21" s="288">
        <v>51.323252897605592</v>
      </c>
      <c r="AL21" s="288">
        <v>0.42764058501922331</v>
      </c>
      <c r="AM21" s="288">
        <v>1.3901510360774154</v>
      </c>
      <c r="AN21" s="285">
        <v>152.11144969931897</v>
      </c>
      <c r="AO21" s="285">
        <v>7.1049566032545391E-2</v>
      </c>
      <c r="AP21" s="289">
        <v>0</v>
      </c>
      <c r="AQ21" s="290">
        <v>0</v>
      </c>
      <c r="AR21" s="289">
        <v>0</v>
      </c>
      <c r="AS21" s="285">
        <v>1.1915353997478244</v>
      </c>
      <c r="AT21" s="285">
        <v>1.1915925998226107</v>
      </c>
      <c r="AU21" s="285">
        <v>86.319758843383738</v>
      </c>
      <c r="AV21" s="292">
        <v>142.88446256023411</v>
      </c>
      <c r="AW21" s="292">
        <v>89.302789100146313</v>
      </c>
      <c r="AX21" s="282">
        <v>0</v>
      </c>
      <c r="AY21" s="293">
        <v>5.8378626704986732E-2</v>
      </c>
      <c r="AZ21" s="284">
        <v>2.5139703266384239</v>
      </c>
      <c r="BA21" s="290">
        <v>3.3016771363038049</v>
      </c>
      <c r="BB21" s="294">
        <v>141.80479600000001</v>
      </c>
      <c r="BC21" s="295"/>
      <c r="BD21" s="295"/>
      <c r="BE21" s="295"/>
      <c r="BF21" s="290"/>
      <c r="BG21" s="296" t="s">
        <v>259</v>
      </c>
    </row>
    <row r="22" spans="1:59" x14ac:dyDescent="0.35">
      <c r="A22" s="279" t="s">
        <v>235</v>
      </c>
      <c r="B22" s="279" t="s">
        <v>236</v>
      </c>
      <c r="C22" s="279" t="s">
        <v>237</v>
      </c>
      <c r="D22" s="279">
        <v>0</v>
      </c>
      <c r="E22" s="279" t="s">
        <v>250</v>
      </c>
      <c r="F22" s="280">
        <v>40545</v>
      </c>
      <c r="G22" s="281">
        <v>2045</v>
      </c>
      <c r="H22" s="282">
        <v>318.21600000000001</v>
      </c>
      <c r="I22" s="282">
        <v>8633.7799999999988</v>
      </c>
      <c r="J22" s="282">
        <v>27131.822409935383</v>
      </c>
      <c r="K22" s="283">
        <v>8.464474403471739E-2</v>
      </c>
      <c r="L22" s="283">
        <v>0</v>
      </c>
      <c r="M22" s="284">
        <v>82.526485648594303</v>
      </c>
      <c r="N22" s="284">
        <v>243.92369609773891</v>
      </c>
      <c r="O22" s="284">
        <v>0</v>
      </c>
      <c r="P22" s="284">
        <v>152.45231006108682</v>
      </c>
      <c r="Q22" s="285">
        <v>3.8113077515271705</v>
      </c>
      <c r="R22" s="285">
        <v>0.49343306958787903</v>
      </c>
      <c r="S22" s="285">
        <v>1.1977109106792777E-2</v>
      </c>
      <c r="T22" s="282">
        <v>766.53498283473778</v>
      </c>
      <c r="U22" s="282">
        <v>0</v>
      </c>
      <c r="V22" s="286">
        <v>4.2276960695784627E-2</v>
      </c>
      <c r="W22" s="286">
        <v>0</v>
      </c>
      <c r="X22" s="287">
        <v>2.1782566403225116E-2</v>
      </c>
      <c r="Y22" s="285">
        <v>21.782566403225115</v>
      </c>
      <c r="Z22" s="285">
        <v>16.34143189318965</v>
      </c>
      <c r="AA22" s="285">
        <v>184.00163175710878</v>
      </c>
      <c r="AB22" s="285">
        <v>2.8224621345897547</v>
      </c>
      <c r="AC22" s="285">
        <v>69.513898034161571</v>
      </c>
      <c r="AD22" s="285">
        <v>1339.4764109527225</v>
      </c>
      <c r="AE22" s="285">
        <v>3.0394817032480863</v>
      </c>
      <c r="AF22" s="285">
        <v>2.3321164061150297</v>
      </c>
      <c r="AG22" s="285">
        <v>0.51071523870464086</v>
      </c>
      <c r="AH22" s="285">
        <v>8.4915012576374664</v>
      </c>
      <c r="AI22" s="285">
        <v>3.1821739186991955</v>
      </c>
      <c r="AJ22" s="288">
        <v>13.159257974490455</v>
      </c>
      <c r="AK22" s="288">
        <v>61.29345126005996</v>
      </c>
      <c r="AL22" s="288">
        <v>0.51071523870464086</v>
      </c>
      <c r="AM22" s="288">
        <v>1.6602056565652354</v>
      </c>
      <c r="AN22" s="285">
        <v>181.65567920561196</v>
      </c>
      <c r="AO22" s="285">
        <v>8.4849346978275467E-2</v>
      </c>
      <c r="AP22" s="289">
        <v>0</v>
      </c>
      <c r="AQ22" s="290">
        <v>0</v>
      </c>
      <c r="AR22" s="289">
        <v>0</v>
      </c>
      <c r="AS22" s="285">
        <v>1.1915353997478244</v>
      </c>
      <c r="AT22" s="285">
        <v>1.1915574065937311</v>
      </c>
      <c r="AU22" s="285">
        <v>86.3172094225244</v>
      </c>
      <c r="AV22" s="292">
        <v>142.88118293843468</v>
      </c>
      <c r="AW22" s="292">
        <v>89.300739336521687</v>
      </c>
      <c r="AX22" s="282">
        <v>0</v>
      </c>
      <c r="AY22" s="293">
        <v>6.8452140694450048E-2</v>
      </c>
      <c r="AZ22" s="284">
        <v>2.5229466587317626</v>
      </c>
      <c r="BA22" s="290">
        <v>3.3015796225401566</v>
      </c>
      <c r="BB22" s="294">
        <v>141.80479600000001</v>
      </c>
      <c r="BC22" s="295"/>
      <c r="BD22" s="295"/>
      <c r="BE22" s="295"/>
      <c r="BF22" s="290"/>
      <c r="BG22" s="296" t="s">
        <v>260</v>
      </c>
    </row>
    <row r="23" spans="1:59" x14ac:dyDescent="0.35">
      <c r="A23" s="279" t="s">
        <v>235</v>
      </c>
      <c r="B23" s="279" t="s">
        <v>236</v>
      </c>
      <c r="C23" s="279" t="s">
        <v>237</v>
      </c>
      <c r="D23" s="279">
        <v>0</v>
      </c>
      <c r="E23" s="279" t="s">
        <v>250</v>
      </c>
      <c r="F23" s="280">
        <v>53334</v>
      </c>
      <c r="G23" s="281">
        <v>2050</v>
      </c>
      <c r="H23" s="282">
        <v>322.23700000000002</v>
      </c>
      <c r="I23" s="282">
        <v>10012.199999999999</v>
      </c>
      <c r="J23" s="282">
        <v>31070.919850917173</v>
      </c>
      <c r="K23" s="283">
        <v>7.1314121899264254E-2</v>
      </c>
      <c r="L23" s="283">
        <v>0</v>
      </c>
      <c r="M23" s="284">
        <v>82.526485648594303</v>
      </c>
      <c r="N23" s="284">
        <v>205.51071499569483</v>
      </c>
      <c r="O23" s="284">
        <v>0</v>
      </c>
      <c r="P23" s="284">
        <v>128.44419687230925</v>
      </c>
      <c r="Q23" s="285">
        <v>3.2111049218077312</v>
      </c>
      <c r="R23" s="285">
        <v>0.30222441254921278</v>
      </c>
      <c r="S23" s="285">
        <v>9.9650410157980963E-3</v>
      </c>
      <c r="T23" s="282">
        <v>637.76262501107817</v>
      </c>
      <c r="U23" s="282">
        <v>0</v>
      </c>
      <c r="V23" s="286">
        <v>3.1343597307153755E-2</v>
      </c>
      <c r="W23" s="286">
        <v>0</v>
      </c>
      <c r="X23" s="287">
        <v>1.8352096721877282E-2</v>
      </c>
      <c r="Y23" s="285">
        <v>18.352096721877281</v>
      </c>
      <c r="Z23" s="285">
        <v>13.767834959267736</v>
      </c>
      <c r="AA23" s="285">
        <v>155.02492829861242</v>
      </c>
      <c r="AB23" s="285">
        <v>2.37798172867193</v>
      </c>
      <c r="AC23" s="285">
        <v>58.566805597809449</v>
      </c>
      <c r="AD23" s="285">
        <v>1128.5363204297726</v>
      </c>
      <c r="AE23" s="285">
        <v>2.5608138188295442</v>
      </c>
      <c r="AF23" s="285">
        <v>1.9648494534905976</v>
      </c>
      <c r="AG23" s="285">
        <v>0.43028805952223598</v>
      </c>
      <c r="AH23" s="285">
        <v>7.1541826099271955</v>
      </c>
      <c r="AI23" s="285">
        <v>2.6810163032650429</v>
      </c>
      <c r="AJ23" s="288">
        <v>11.086818656002693</v>
      </c>
      <c r="AK23" s="288">
        <v>51.640989352511937</v>
      </c>
      <c r="AL23" s="288">
        <v>0.43028805952223598</v>
      </c>
      <c r="AM23" s="288">
        <v>1.3987573039394479</v>
      </c>
      <c r="AN23" s="285">
        <v>153.0468949761283</v>
      </c>
      <c r="AO23" s="285">
        <v>7.1486502115239201E-2</v>
      </c>
      <c r="AP23" s="289">
        <v>0</v>
      </c>
      <c r="AQ23" s="290">
        <v>0</v>
      </c>
      <c r="AR23" s="289">
        <v>0</v>
      </c>
      <c r="AS23" s="285">
        <v>1.1915353997478244</v>
      </c>
      <c r="AT23" s="285">
        <v>1.1915438665421174</v>
      </c>
      <c r="AU23" s="285">
        <v>86.316228572198384</v>
      </c>
      <c r="AV23" s="292">
        <v>142.87992115456743</v>
      </c>
      <c r="AW23" s="292">
        <v>89.299950721604631</v>
      </c>
      <c r="AX23" s="282">
        <v>0</v>
      </c>
      <c r="AY23" s="293">
        <v>5.6952170985570497E-2</v>
      </c>
      <c r="AZ23" s="284">
        <v>1.8329734445853343</v>
      </c>
      <c r="BA23" s="290">
        <v>3.3015421056246907</v>
      </c>
      <c r="BB23" s="294">
        <v>141.80479600000001</v>
      </c>
      <c r="BC23" s="295"/>
      <c r="BD23" s="295"/>
      <c r="BE23" s="295"/>
      <c r="BF23" s="290"/>
      <c r="BG23" s="296" t="s">
        <v>261</v>
      </c>
    </row>
    <row r="24" spans="1:59" x14ac:dyDescent="0.35">
      <c r="A24" s="279" t="s">
        <v>235</v>
      </c>
      <c r="B24" s="279" t="s">
        <v>236</v>
      </c>
      <c r="C24" s="279" t="s">
        <v>237</v>
      </c>
      <c r="D24" s="279">
        <v>0</v>
      </c>
      <c r="E24" s="279" t="s">
        <v>262</v>
      </c>
      <c r="F24" s="280">
        <v>40545</v>
      </c>
      <c r="G24" s="281">
        <v>2000</v>
      </c>
      <c r="H24" s="282">
        <v>211.54042799999999</v>
      </c>
      <c r="I24" s="282">
        <v>776.36961000000008</v>
      </c>
      <c r="J24" s="282">
        <v>3670.0767666027418</v>
      </c>
      <c r="K24" s="284"/>
      <c r="L24" s="284"/>
      <c r="M24" s="284">
        <v>31.752755670426136</v>
      </c>
      <c r="N24" s="284">
        <v>2262.36</v>
      </c>
      <c r="O24" s="284">
        <v>871.74199999999996</v>
      </c>
      <c r="P24" s="284">
        <v>0</v>
      </c>
      <c r="Q24" s="285">
        <v>0</v>
      </c>
      <c r="R24" s="285">
        <v>0</v>
      </c>
      <c r="S24" s="285">
        <v>0</v>
      </c>
      <c r="T24" s="282">
        <v>10694.693309403725</v>
      </c>
      <c r="U24" s="282">
        <v>1122.844053620285</v>
      </c>
      <c r="V24" s="286">
        <v>1</v>
      </c>
      <c r="W24" s="286">
        <v>1</v>
      </c>
      <c r="X24" s="287">
        <v>0.3513316807841913</v>
      </c>
      <c r="Y24" s="297">
        <v>351.33168078419129</v>
      </c>
      <c r="Z24" s="297">
        <v>312.35529329349305</v>
      </c>
      <c r="AA24" s="297">
        <v>902.06949743073369</v>
      </c>
      <c r="AB24" s="297">
        <v>55.116275352113618</v>
      </c>
      <c r="AC24" s="297">
        <v>3390.0212780981751</v>
      </c>
      <c r="AD24" s="297">
        <v>34208.631543994285</v>
      </c>
      <c r="AE24" s="297">
        <v>293.96364884990135</v>
      </c>
      <c r="AF24" s="297">
        <v>263.1421395808336</v>
      </c>
      <c r="AG24" s="297">
        <v>95.352219895583289</v>
      </c>
      <c r="AH24" s="297">
        <v>530.23009857522788</v>
      </c>
      <c r="AI24" s="285">
        <v>64.542037456083307</v>
      </c>
      <c r="AJ24" s="297">
        <v>247.81325583740974</v>
      </c>
      <c r="AK24" s="297">
        <v>3234.7707135505184</v>
      </c>
      <c r="AL24" s="297">
        <v>95.352219895583289</v>
      </c>
      <c r="AM24" s="297">
        <v>251.88322754874221</v>
      </c>
      <c r="AN24" s="285">
        <v>3397.408119178112</v>
      </c>
      <c r="AO24" s="297">
        <v>1.5868915389354272</v>
      </c>
      <c r="AP24" s="298" t="s">
        <v>263</v>
      </c>
      <c r="AQ24" s="298" t="s">
        <v>263</v>
      </c>
      <c r="AR24" s="298" t="s">
        <v>263</v>
      </c>
      <c r="AS24" s="285" t="s">
        <v>264</v>
      </c>
      <c r="AT24" s="285" t="s">
        <v>264</v>
      </c>
      <c r="AU24" s="285">
        <v>0</v>
      </c>
      <c r="AV24" s="292">
        <v>0</v>
      </c>
      <c r="AW24" s="292">
        <v>155.2943301615089</v>
      </c>
      <c r="AX24" s="282">
        <v>403.02254656101383</v>
      </c>
      <c r="AY24" s="293">
        <v>1.6608252337666223</v>
      </c>
      <c r="AZ24" s="284">
        <v>452.53146988093886</v>
      </c>
      <c r="BA24" s="290" t="e">
        <v>#VALUE!</v>
      </c>
      <c r="BB24" s="294">
        <v>160.427952</v>
      </c>
      <c r="BC24" s="295"/>
      <c r="BD24" s="295"/>
      <c r="BE24" s="295"/>
      <c r="BF24" s="290"/>
      <c r="BG24" s="296" t="s">
        <v>265</v>
      </c>
    </row>
    <row r="25" spans="1:59" x14ac:dyDescent="0.35">
      <c r="A25" s="279" t="s">
        <v>235</v>
      </c>
      <c r="B25" s="279" t="s">
        <v>236</v>
      </c>
      <c r="C25" s="279" t="s">
        <v>237</v>
      </c>
      <c r="D25" s="279">
        <v>0</v>
      </c>
      <c r="E25" s="279" t="s">
        <v>262</v>
      </c>
      <c r="F25" s="280">
        <v>49680</v>
      </c>
      <c r="G25" s="281">
        <v>2005</v>
      </c>
      <c r="H25" s="282">
        <v>226.25470300000001</v>
      </c>
      <c r="I25" s="282">
        <v>1098.69534</v>
      </c>
      <c r="J25" s="282">
        <v>4856.0110593590625</v>
      </c>
      <c r="K25" s="284"/>
      <c r="L25" s="284"/>
      <c r="M25" s="284">
        <v>57.139620659510229</v>
      </c>
      <c r="N25" s="284">
        <v>3059.6669999999999</v>
      </c>
      <c r="O25" s="284">
        <v>1082.7170000000001</v>
      </c>
      <c r="P25" s="284">
        <v>0</v>
      </c>
      <c r="Q25" s="285">
        <v>0</v>
      </c>
      <c r="R25" s="285">
        <v>0</v>
      </c>
      <c r="S25" s="285">
        <v>0</v>
      </c>
      <c r="T25" s="282">
        <v>13523.108953894318</v>
      </c>
      <c r="U25" s="282">
        <v>985.45698755762453</v>
      </c>
      <c r="V25" s="286">
        <v>1</v>
      </c>
      <c r="W25" s="286">
        <v>1</v>
      </c>
      <c r="X25" s="287">
        <v>0.43946744178475011</v>
      </c>
      <c r="Y25" s="297">
        <v>439.46744178475012</v>
      </c>
      <c r="Z25" s="297">
        <v>389.72868496757314</v>
      </c>
      <c r="AA25" s="297">
        <v>1064.7543587052917</v>
      </c>
      <c r="AB25" s="297">
        <v>77.583549830687062</v>
      </c>
      <c r="AC25" s="297">
        <v>4007.0118810244971</v>
      </c>
      <c r="AD25" s="297">
        <v>34601.164354073771</v>
      </c>
      <c r="AE25" s="297">
        <v>326.60657217015347</v>
      </c>
      <c r="AF25" s="297">
        <v>291.5419313605388</v>
      </c>
      <c r="AG25" s="297">
        <v>106.47560036843743</v>
      </c>
      <c r="AH25" s="297">
        <v>345.02135215878229</v>
      </c>
      <c r="AI25" s="285">
        <v>80.132936930763947</v>
      </c>
      <c r="AJ25" s="297">
        <v>309.5957480368092</v>
      </c>
      <c r="AK25" s="297">
        <v>3813.0260448278582</v>
      </c>
      <c r="AL25" s="297">
        <v>106.47560036843743</v>
      </c>
      <c r="AM25" s="297">
        <v>277.86552349681915</v>
      </c>
      <c r="AN25" s="285">
        <v>4249.2153736382224</v>
      </c>
      <c r="AO25" s="297">
        <v>1.9847612317981058</v>
      </c>
      <c r="AP25" s="298" t="s">
        <v>263</v>
      </c>
      <c r="AQ25" s="298" t="s">
        <v>263</v>
      </c>
      <c r="AR25" s="298" t="s">
        <v>263</v>
      </c>
      <c r="AS25" s="285" t="s">
        <v>264</v>
      </c>
      <c r="AT25" s="285" t="s">
        <v>264</v>
      </c>
      <c r="AU25" s="285">
        <v>0</v>
      </c>
      <c r="AV25" s="292">
        <v>0</v>
      </c>
      <c r="AW25" s="292">
        <v>143.63244163000422</v>
      </c>
      <c r="AX25" s="282">
        <v>405.89317594971732</v>
      </c>
      <c r="AY25" s="293">
        <v>1.9423571574764134</v>
      </c>
      <c r="AZ25" s="284">
        <v>399.99026644160534</v>
      </c>
      <c r="BA25" s="290" t="e">
        <v>#VALUE!</v>
      </c>
      <c r="BB25" s="294">
        <v>160.427952</v>
      </c>
      <c r="BC25" s="295"/>
      <c r="BD25" s="295"/>
      <c r="BE25" s="295"/>
      <c r="BF25" s="290"/>
      <c r="BG25" s="296" t="s">
        <v>266</v>
      </c>
    </row>
    <row r="26" spans="1:59" x14ac:dyDescent="0.35">
      <c r="A26" s="279" t="s">
        <v>235</v>
      </c>
      <c r="B26" s="279" t="s">
        <v>236</v>
      </c>
      <c r="C26" s="279" t="s">
        <v>237</v>
      </c>
      <c r="D26" s="279">
        <v>0</v>
      </c>
      <c r="E26" s="279" t="s">
        <v>262</v>
      </c>
      <c r="F26" s="280">
        <v>36891</v>
      </c>
      <c r="G26" s="281">
        <v>2010</v>
      </c>
      <c r="H26" s="282">
        <v>241.61312599999999</v>
      </c>
      <c r="I26" s="282">
        <v>1623.2067900000002</v>
      </c>
      <c r="J26" s="282">
        <v>6718.2061540812165</v>
      </c>
      <c r="K26" s="284"/>
      <c r="L26" s="284"/>
      <c r="M26" s="284">
        <v>82.526485648594303</v>
      </c>
      <c r="N26" s="284">
        <v>1931.7802881600001</v>
      </c>
      <c r="O26" s="284">
        <v>636.99915011095788</v>
      </c>
      <c r="P26" s="284">
        <v>0</v>
      </c>
      <c r="Q26" s="285">
        <v>0</v>
      </c>
      <c r="R26" s="285">
        <v>0</v>
      </c>
      <c r="S26" s="285">
        <v>0</v>
      </c>
      <c r="T26" s="282">
        <v>7995.3449555551051</v>
      </c>
      <c r="U26" s="282">
        <v>392.43253172379707</v>
      </c>
      <c r="V26" s="286">
        <v>1</v>
      </c>
      <c r="W26" s="286">
        <v>1</v>
      </c>
      <c r="X26" s="287">
        <v>0.24840638628267381</v>
      </c>
      <c r="Y26" s="297">
        <v>248.40638628267382</v>
      </c>
      <c r="Z26" s="297">
        <v>218.85092726156191</v>
      </c>
      <c r="AA26" s="297">
        <v>582.17632926552619</v>
      </c>
      <c r="AB26" s="297">
        <v>50.339096608972525</v>
      </c>
      <c r="AC26" s="297">
        <v>1844.6357773748305</v>
      </c>
      <c r="AD26" s="297">
        <v>16134.091500352884</v>
      </c>
      <c r="AE26" s="297">
        <v>131.35408260112379</v>
      </c>
      <c r="AF26" s="297">
        <v>115.35948367715409</v>
      </c>
      <c r="AG26" s="297">
        <v>42.17832934217725</v>
      </c>
      <c r="AH26" s="297">
        <v>194.25274285757857</v>
      </c>
      <c r="AI26" s="285">
        <v>45.118313709378526</v>
      </c>
      <c r="AJ26" s="297">
        <v>173.73261355218338</v>
      </c>
      <c r="AK26" s="297">
        <v>1735.4579017549363</v>
      </c>
      <c r="AL26" s="297">
        <v>42.17832934217725</v>
      </c>
      <c r="AM26" s="297">
        <v>107.05140096811931</v>
      </c>
      <c r="AN26" s="285">
        <v>2386.3677658796173</v>
      </c>
      <c r="AO26" s="297">
        <v>1.1146458369501739</v>
      </c>
      <c r="AP26" s="298" t="s">
        <v>263</v>
      </c>
      <c r="AQ26" s="298" t="s">
        <v>263</v>
      </c>
      <c r="AR26" s="298" t="s">
        <v>263</v>
      </c>
      <c r="AS26" s="285" t="s">
        <v>264</v>
      </c>
      <c r="AT26" s="285" t="s">
        <v>264</v>
      </c>
      <c r="AU26" s="285">
        <v>0</v>
      </c>
      <c r="AV26" s="292">
        <v>0</v>
      </c>
      <c r="AW26" s="292">
        <v>128.58935760198599</v>
      </c>
      <c r="AX26" s="282">
        <v>389.96345009158068</v>
      </c>
      <c r="AY26" s="293">
        <v>1.0281162716411103</v>
      </c>
      <c r="AZ26" s="284">
        <v>153.03434399918558</v>
      </c>
      <c r="BA26" s="290" t="e">
        <v>#VALUE!</v>
      </c>
      <c r="BB26" s="294">
        <v>160.427952</v>
      </c>
      <c r="BC26" s="295"/>
      <c r="BD26" s="295"/>
      <c r="BE26" s="295"/>
      <c r="BF26" s="290"/>
      <c r="BG26" s="296" t="s">
        <v>267</v>
      </c>
    </row>
    <row r="27" spans="1:59" x14ac:dyDescent="0.35">
      <c r="A27" s="279" t="s">
        <v>235</v>
      </c>
      <c r="B27" s="279" t="s">
        <v>236</v>
      </c>
      <c r="C27" s="279" t="s">
        <v>237</v>
      </c>
      <c r="D27" s="279">
        <v>0</v>
      </c>
      <c r="E27" s="279" t="s">
        <v>262</v>
      </c>
      <c r="F27" s="280">
        <v>53334</v>
      </c>
      <c r="G27" s="281">
        <v>2015</v>
      </c>
      <c r="H27" s="282">
        <v>257.56381499999998</v>
      </c>
      <c r="I27" s="282">
        <v>2306.9010600000001</v>
      </c>
      <c r="J27" s="282">
        <v>8956.6193915865097</v>
      </c>
      <c r="K27" s="284"/>
      <c r="L27" s="284"/>
      <c r="M27" s="284">
        <v>82.526485648594303</v>
      </c>
      <c r="N27" s="284">
        <v>2151.1346569834914</v>
      </c>
      <c r="O27" s="284">
        <v>703.44026874916722</v>
      </c>
      <c r="P27" s="284">
        <v>0</v>
      </c>
      <c r="Q27" s="285">
        <v>0</v>
      </c>
      <c r="R27" s="285">
        <v>0</v>
      </c>
      <c r="S27" s="285">
        <v>0</v>
      </c>
      <c r="T27" s="282">
        <v>8351.8511984437391</v>
      </c>
      <c r="U27" s="282">
        <v>304.9286685702798</v>
      </c>
      <c r="V27" s="286">
        <v>1</v>
      </c>
      <c r="W27" s="286">
        <v>1</v>
      </c>
      <c r="X27" s="287">
        <v>0.28498992200923462</v>
      </c>
      <c r="Y27" s="297">
        <v>284.98992200923465</v>
      </c>
      <c r="Z27" s="297">
        <v>255.26988625580151</v>
      </c>
      <c r="AA27" s="297">
        <v>540.40115464655821</v>
      </c>
      <c r="AB27" s="297">
        <v>54.395996266004055</v>
      </c>
      <c r="AC27" s="297">
        <v>1750.1175059118859</v>
      </c>
      <c r="AD27" s="297">
        <v>11859.660394340026</v>
      </c>
      <c r="AE27" s="297">
        <v>95.757771508239301</v>
      </c>
      <c r="AF27" s="297">
        <v>81.748578452414009</v>
      </c>
      <c r="AG27" s="297">
        <v>29.539309145232778</v>
      </c>
      <c r="AH27" s="297">
        <v>165.62108063471365</v>
      </c>
      <c r="AI27" s="285">
        <v>52.299957058823423</v>
      </c>
      <c r="AJ27" s="297">
        <v>202.96992919697809</v>
      </c>
      <c r="AK27" s="297">
        <v>1623.0424141551496</v>
      </c>
      <c r="AL27" s="297">
        <v>29.539309145232778</v>
      </c>
      <c r="AM27" s="297">
        <v>72.308882124607749</v>
      </c>
      <c r="AN27" s="285">
        <v>2788.1008586568696</v>
      </c>
      <c r="AO27" s="297">
        <v>1.3022908956170751</v>
      </c>
      <c r="AP27" s="298" t="s">
        <v>263</v>
      </c>
      <c r="AQ27" s="298" t="s">
        <v>263</v>
      </c>
      <c r="AR27" s="298" t="s">
        <v>263</v>
      </c>
      <c r="AS27" s="285" t="s">
        <v>264</v>
      </c>
      <c r="AT27" s="285" t="s">
        <v>264</v>
      </c>
      <c r="AU27" s="285">
        <v>0</v>
      </c>
      <c r="AV27" s="292">
        <v>0</v>
      </c>
      <c r="AW27" s="292">
        <v>132.48353425204556</v>
      </c>
      <c r="AX27" s="282">
        <v>405.1373438088691</v>
      </c>
      <c r="AY27" s="293">
        <v>1.1064827643170088</v>
      </c>
      <c r="AZ27" s="284">
        <v>123.53799083573816</v>
      </c>
      <c r="BA27" s="290" t="e">
        <v>#VALUE!</v>
      </c>
      <c r="BB27" s="294">
        <v>147.84205500000002</v>
      </c>
      <c r="BC27" s="295"/>
      <c r="BD27" s="295"/>
      <c r="BE27" s="295"/>
      <c r="BF27" s="290"/>
      <c r="BG27" s="296" t="s">
        <v>268</v>
      </c>
    </row>
    <row r="28" spans="1:59" x14ac:dyDescent="0.35">
      <c r="A28" s="279" t="s">
        <v>235</v>
      </c>
      <c r="B28" s="279" t="s">
        <v>236</v>
      </c>
      <c r="C28" s="279" t="s">
        <v>237</v>
      </c>
      <c r="D28" s="279">
        <v>0</v>
      </c>
      <c r="E28" s="279" t="s">
        <v>262</v>
      </c>
      <c r="F28" s="280">
        <v>46026</v>
      </c>
      <c r="G28" s="281">
        <v>2020</v>
      </c>
      <c r="H28" s="282">
        <v>271.85700000000003</v>
      </c>
      <c r="I28" s="282">
        <v>3336.44022</v>
      </c>
      <c r="J28" s="282">
        <v>12272.776570034979</v>
      </c>
      <c r="K28" s="284"/>
      <c r="L28" s="284"/>
      <c r="M28" s="284">
        <v>82.526485648594303</v>
      </c>
      <c r="N28" s="284">
        <v>2653.5441602747396</v>
      </c>
      <c r="O28" s="284">
        <v>851.57623463072446</v>
      </c>
      <c r="P28" s="284">
        <v>0</v>
      </c>
      <c r="Q28" s="285">
        <v>0</v>
      </c>
      <c r="R28" s="285">
        <v>0</v>
      </c>
      <c r="S28" s="285">
        <v>0</v>
      </c>
      <c r="T28" s="282">
        <v>9760.8086614460517</v>
      </c>
      <c r="U28" s="282">
        <v>255.23497454743082</v>
      </c>
      <c r="V28" s="286">
        <v>1</v>
      </c>
      <c r="W28" s="286">
        <v>1</v>
      </c>
      <c r="X28" s="287">
        <v>0.36965287363143151</v>
      </c>
      <c r="Y28" s="297">
        <v>369.65287363143153</v>
      </c>
      <c r="Z28" s="297">
        <v>335.77636148893316</v>
      </c>
      <c r="AA28" s="297">
        <v>643.58225455248794</v>
      </c>
      <c r="AB28" s="297">
        <v>59.687771069416932</v>
      </c>
      <c r="AC28" s="297">
        <v>1866.0346487966358</v>
      </c>
      <c r="AD28" s="297">
        <v>11009.63563145624</v>
      </c>
      <c r="AE28" s="297">
        <v>89.333272744959601</v>
      </c>
      <c r="AF28" s="297">
        <v>73.865662822099779</v>
      </c>
      <c r="AG28" s="297">
        <v>25.758592008436558</v>
      </c>
      <c r="AH28" s="297">
        <v>179.13307697360622</v>
      </c>
      <c r="AI28" s="285">
        <v>68.354099691761064</v>
      </c>
      <c r="AJ28" s="297">
        <v>267.4222617971721</v>
      </c>
      <c r="AK28" s="297">
        <v>1699.1914164192419</v>
      </c>
      <c r="AL28" s="297">
        <v>25.758592008436558</v>
      </c>
      <c r="AM28" s="297">
        <v>61.67842210112633</v>
      </c>
      <c r="AN28" s="285">
        <v>3673.2249060832482</v>
      </c>
      <c r="AO28" s="297">
        <v>1.715722491850793</v>
      </c>
      <c r="AP28" s="298" t="s">
        <v>263</v>
      </c>
      <c r="AQ28" s="298" t="s">
        <v>263</v>
      </c>
      <c r="AR28" s="298" t="s">
        <v>263</v>
      </c>
      <c r="AS28" s="285" t="s">
        <v>264</v>
      </c>
      <c r="AT28" s="285" t="s">
        <v>264</v>
      </c>
      <c r="AU28" s="285">
        <v>0</v>
      </c>
      <c r="AV28" s="292">
        <v>0</v>
      </c>
      <c r="AW28" s="292">
        <v>139.30534082129569</v>
      </c>
      <c r="AX28" s="282">
        <v>434.08077703310607</v>
      </c>
      <c r="AY28" s="293">
        <v>1.3597327772741974</v>
      </c>
      <c r="AZ28" s="284">
        <v>110.79259607757382</v>
      </c>
      <c r="BA28" s="290" t="e">
        <v>#VALUE!</v>
      </c>
      <c r="BB28" s="294">
        <v>135.256158</v>
      </c>
      <c r="BC28" s="295"/>
      <c r="BD28" s="295"/>
      <c r="BE28" s="295"/>
      <c r="BF28" s="290"/>
      <c r="BG28" s="296" t="s">
        <v>269</v>
      </c>
    </row>
    <row r="29" spans="1:59" x14ac:dyDescent="0.35">
      <c r="A29" s="279" t="s">
        <v>235</v>
      </c>
      <c r="B29" s="279" t="s">
        <v>236</v>
      </c>
      <c r="C29" s="279" t="s">
        <v>237</v>
      </c>
      <c r="D29" s="279">
        <v>0</v>
      </c>
      <c r="E29" s="279" t="s">
        <v>262</v>
      </c>
      <c r="F29" s="280">
        <v>40545</v>
      </c>
      <c r="G29" s="281">
        <v>2025</v>
      </c>
      <c r="H29" s="282">
        <v>284.505</v>
      </c>
      <c r="I29" s="282">
        <v>3917.4801099999995</v>
      </c>
      <c r="J29" s="282">
        <v>13769.459622853727</v>
      </c>
      <c r="K29" s="284"/>
      <c r="L29" s="284"/>
      <c r="M29" s="284">
        <v>82.526485648594303</v>
      </c>
      <c r="N29" s="284">
        <v>2935.3779820473337</v>
      </c>
      <c r="O29" s="284">
        <v>936.35884897536334</v>
      </c>
      <c r="P29" s="284">
        <v>0</v>
      </c>
      <c r="Q29" s="285">
        <v>0</v>
      </c>
      <c r="R29" s="285">
        <v>0</v>
      </c>
      <c r="S29" s="285">
        <v>0</v>
      </c>
      <c r="T29" s="282">
        <v>10317.49172087427</v>
      </c>
      <c r="U29" s="282">
        <v>239.02070276889381</v>
      </c>
      <c r="V29" s="286">
        <v>1</v>
      </c>
      <c r="W29" s="286">
        <v>1</v>
      </c>
      <c r="X29" s="287">
        <v>0.41314361670820932</v>
      </c>
      <c r="Y29" s="297">
        <v>413.14361670820932</v>
      </c>
      <c r="Z29" s="297">
        <v>380.50866372105213</v>
      </c>
      <c r="AA29" s="297">
        <v>690.05860706569092</v>
      </c>
      <c r="AB29" s="297">
        <v>51.622442317164129</v>
      </c>
      <c r="AC29" s="297">
        <v>1706.2792608319198</v>
      </c>
      <c r="AD29" s="297">
        <v>9889.803485228038</v>
      </c>
      <c r="AE29" s="297">
        <v>83.568985779634019</v>
      </c>
      <c r="AF29" s="297">
        <v>67.544046139711014</v>
      </c>
      <c r="AG29" s="297">
        <v>23.061116941847885</v>
      </c>
      <c r="AH29" s="297">
        <v>202.65160436984698</v>
      </c>
      <c r="AI29" s="285">
        <v>77.387810929665932</v>
      </c>
      <c r="AJ29" s="297">
        <v>303.1208527913862</v>
      </c>
      <c r="AK29" s="297">
        <v>1517.2030030255248</v>
      </c>
      <c r="AL29" s="297">
        <v>23.061116941847885</v>
      </c>
      <c r="AM29" s="297">
        <v>53.871485120769272</v>
      </c>
      <c r="AN29" s="285">
        <v>4163.6196264669343</v>
      </c>
      <c r="AO29" s="297">
        <v>1.944780410480756</v>
      </c>
      <c r="AP29" s="298" t="s">
        <v>263</v>
      </c>
      <c r="AQ29" s="298" t="s">
        <v>263</v>
      </c>
      <c r="AR29" s="298" t="s">
        <v>263</v>
      </c>
      <c r="AS29" s="285" t="s">
        <v>264</v>
      </c>
      <c r="AT29" s="285" t="s">
        <v>264</v>
      </c>
      <c r="AU29" s="285">
        <v>0</v>
      </c>
      <c r="AV29" s="292">
        <v>0</v>
      </c>
      <c r="AW29" s="292">
        <v>140.74630907330533</v>
      </c>
      <c r="AX29" s="282">
        <v>441.22359409568583</v>
      </c>
      <c r="AY29" s="293">
        <v>1.4521488786074386</v>
      </c>
      <c r="AZ29" s="284">
        <v>105.46157353896798</v>
      </c>
      <c r="BA29" s="290" t="e">
        <v>#VALUE!</v>
      </c>
      <c r="BB29" s="294">
        <v>138.53047700000002</v>
      </c>
      <c r="BC29" s="295"/>
      <c r="BD29" s="295"/>
      <c r="BE29" s="295"/>
      <c r="BF29" s="290"/>
      <c r="BG29" s="296" t="s">
        <v>270</v>
      </c>
    </row>
    <row r="30" spans="1:59" x14ac:dyDescent="0.35">
      <c r="A30" s="279" t="s">
        <v>235</v>
      </c>
      <c r="B30" s="279" t="s">
        <v>236</v>
      </c>
      <c r="C30" s="279" t="s">
        <v>237</v>
      </c>
      <c r="D30" s="279">
        <v>0</v>
      </c>
      <c r="E30" s="279" t="s">
        <v>262</v>
      </c>
      <c r="F30" s="280">
        <v>53334</v>
      </c>
      <c r="G30" s="281">
        <v>2030</v>
      </c>
      <c r="H30" s="282">
        <v>295.48200000000003</v>
      </c>
      <c r="I30" s="282">
        <v>4498.5199999999995</v>
      </c>
      <c r="J30" s="282">
        <v>15224.34530698993</v>
      </c>
      <c r="K30" s="284"/>
      <c r="L30" s="284"/>
      <c r="M30" s="284">
        <v>82.526485648594303</v>
      </c>
      <c r="N30" s="284">
        <v>3223.5545733127015</v>
      </c>
      <c r="O30" s="284">
        <v>1023.4377328996503</v>
      </c>
      <c r="P30" s="284">
        <v>0</v>
      </c>
      <c r="Q30" s="285">
        <v>0</v>
      </c>
      <c r="R30" s="285">
        <v>0</v>
      </c>
      <c r="S30" s="285">
        <v>0</v>
      </c>
      <c r="T30" s="282">
        <v>10909.478659656768</v>
      </c>
      <c r="U30" s="282">
        <v>227.50543131955629</v>
      </c>
      <c r="V30" s="286">
        <v>1</v>
      </c>
      <c r="W30" s="286">
        <v>1</v>
      </c>
      <c r="X30" s="287">
        <v>0.46161581468285184</v>
      </c>
      <c r="Y30" s="297">
        <v>461.61581468285186</v>
      </c>
      <c r="Z30" s="297">
        <v>427.93903879000169</v>
      </c>
      <c r="AA30" s="297">
        <v>751.16990141413942</v>
      </c>
      <c r="AB30" s="297">
        <v>49.991705897639974</v>
      </c>
      <c r="AC30" s="297">
        <v>1729.2463683985006</v>
      </c>
      <c r="AD30" s="297">
        <v>9890.4553982808357</v>
      </c>
      <c r="AE30" s="297">
        <v>85.985594975214354</v>
      </c>
      <c r="AF30" s="297">
        <v>68.731008159703819</v>
      </c>
      <c r="AG30" s="297">
        <v>23.072416877919174</v>
      </c>
      <c r="AH30" s="297">
        <v>227.48225025825602</v>
      </c>
      <c r="AI30" s="285">
        <v>86.957157713923436</v>
      </c>
      <c r="AJ30" s="297">
        <v>340.98188107607825</v>
      </c>
      <c r="AK30" s="297">
        <v>1516.5924560797539</v>
      </c>
      <c r="AL30" s="297">
        <v>23.072416877919174</v>
      </c>
      <c r="AM30" s="297">
        <v>53.549631639490912</v>
      </c>
      <c r="AN30" s="285">
        <v>4683.7470429106734</v>
      </c>
      <c r="AO30" s="297">
        <v>2.1877261406871664</v>
      </c>
      <c r="AP30" s="298" t="s">
        <v>263</v>
      </c>
      <c r="AQ30" s="298" t="s">
        <v>263</v>
      </c>
      <c r="AR30" s="298" t="s">
        <v>263</v>
      </c>
      <c r="AS30" s="285" t="s">
        <v>264</v>
      </c>
      <c r="AT30" s="285" t="s">
        <v>264</v>
      </c>
      <c r="AU30" s="285">
        <v>0</v>
      </c>
      <c r="AV30" s="292">
        <v>0</v>
      </c>
      <c r="AW30" s="292">
        <v>143.20086853949866</v>
      </c>
      <c r="AX30" s="282">
        <v>451.04435750573799</v>
      </c>
      <c r="AY30" s="293">
        <v>1.5622468193759749</v>
      </c>
      <c r="AZ30" s="284">
        <v>102.61504109859507</v>
      </c>
      <c r="BA30" s="290" t="e">
        <v>#VALUE!</v>
      </c>
      <c r="BB30" s="294">
        <v>141.80479600000001</v>
      </c>
      <c r="BC30" s="295"/>
      <c r="BD30" s="295"/>
      <c r="BE30" s="295"/>
      <c r="BF30" s="290"/>
      <c r="BG30" s="296" t="s">
        <v>271</v>
      </c>
    </row>
    <row r="31" spans="1:59" x14ac:dyDescent="0.35">
      <c r="A31" s="279" t="s">
        <v>235</v>
      </c>
      <c r="B31" s="279" t="s">
        <v>236</v>
      </c>
      <c r="C31" s="279" t="s">
        <v>237</v>
      </c>
      <c r="D31" s="279">
        <v>0</v>
      </c>
      <c r="E31" s="279" t="s">
        <v>262</v>
      </c>
      <c r="F31" s="280">
        <v>42372</v>
      </c>
      <c r="G31" s="281">
        <v>2035</v>
      </c>
      <c r="H31" s="282">
        <v>304.84699999999998</v>
      </c>
      <c r="I31" s="282">
        <v>5876.94</v>
      </c>
      <c r="J31" s="282">
        <v>19278.326504771248</v>
      </c>
      <c r="K31" s="284"/>
      <c r="L31" s="284"/>
      <c r="M31" s="284">
        <v>82.526485648594303</v>
      </c>
      <c r="N31" s="284">
        <v>4067.6600949048498</v>
      </c>
      <c r="O31" s="284">
        <v>1273.5652315420325</v>
      </c>
      <c r="P31" s="284">
        <v>0</v>
      </c>
      <c r="Q31" s="285">
        <v>0</v>
      </c>
      <c r="R31" s="285">
        <v>0</v>
      </c>
      <c r="S31" s="285">
        <v>0</v>
      </c>
      <c r="T31" s="282">
        <v>13343.283991329585</v>
      </c>
      <c r="U31" s="282">
        <v>216.70550176486958</v>
      </c>
      <c r="V31" s="286">
        <v>1</v>
      </c>
      <c r="W31" s="286">
        <v>1</v>
      </c>
      <c r="X31" s="287">
        <v>0.60488487837388794</v>
      </c>
      <c r="Y31" s="297">
        <v>604.88487837388789</v>
      </c>
      <c r="Z31" s="297">
        <v>562.02361703835777</v>
      </c>
      <c r="AA31" s="297">
        <v>985.52832580559993</v>
      </c>
      <c r="AB31" s="297">
        <v>61.151185202651412</v>
      </c>
      <c r="AC31" s="297">
        <v>2139.341853988024</v>
      </c>
      <c r="AD31" s="297">
        <v>12752.679802930274</v>
      </c>
      <c r="AE31" s="297">
        <v>108.16551097708708</v>
      </c>
      <c r="AF31" s="297">
        <v>85.862222749613551</v>
      </c>
      <c r="AG31" s="297">
        <v>28.230021942069342</v>
      </c>
      <c r="AH31" s="297">
        <v>296.95950624494378</v>
      </c>
      <c r="AI31" s="285">
        <v>113.873661384716</v>
      </c>
      <c r="AJ31" s="297">
        <v>448.14995565364177</v>
      </c>
      <c r="AK31" s="297">
        <v>1860.1611661482682</v>
      </c>
      <c r="AL31" s="297">
        <v>28.230021942069342</v>
      </c>
      <c r="AM31" s="297">
        <v>65.927059135164953</v>
      </c>
      <c r="AN31" s="285">
        <v>6156.1101528831641</v>
      </c>
      <c r="AO31" s="297">
        <v>2.8754505704566546</v>
      </c>
      <c r="AP31" s="298" t="s">
        <v>263</v>
      </c>
      <c r="AQ31" s="298" t="s">
        <v>263</v>
      </c>
      <c r="AR31" s="298" t="s">
        <v>263</v>
      </c>
      <c r="AS31" s="285" t="s">
        <v>264</v>
      </c>
      <c r="AT31" s="285" t="s">
        <v>264</v>
      </c>
      <c r="AU31" s="285">
        <v>0</v>
      </c>
      <c r="AV31" s="292">
        <v>0</v>
      </c>
      <c r="AW31" s="292">
        <v>148.70585650250533</v>
      </c>
      <c r="AX31" s="282">
        <v>474.95398224831672</v>
      </c>
      <c r="AY31" s="293">
        <v>1.984224474486834</v>
      </c>
      <c r="AZ31" s="284">
        <v>102.92514103834442</v>
      </c>
      <c r="BA31" s="290" t="e">
        <v>#VALUE!</v>
      </c>
      <c r="BB31" s="294">
        <v>141.80479600000001</v>
      </c>
      <c r="BC31" s="295"/>
      <c r="BD31" s="295"/>
      <c r="BE31" s="295"/>
      <c r="BF31" s="290"/>
      <c r="BG31" s="296" t="s">
        <v>272</v>
      </c>
    </row>
    <row r="32" spans="1:59" x14ac:dyDescent="0.35">
      <c r="A32" s="279" t="s">
        <v>235</v>
      </c>
      <c r="B32" s="279" t="s">
        <v>236</v>
      </c>
      <c r="C32" s="279" t="s">
        <v>237</v>
      </c>
      <c r="D32" s="279">
        <v>0</v>
      </c>
      <c r="E32" s="279" t="s">
        <v>262</v>
      </c>
      <c r="F32" s="280">
        <v>46026</v>
      </c>
      <c r="G32" s="281">
        <v>2040</v>
      </c>
      <c r="H32" s="282">
        <v>312.43900000000002</v>
      </c>
      <c r="I32" s="282">
        <v>7255.3599999999988</v>
      </c>
      <c r="J32" s="282">
        <v>23221.684872887185</v>
      </c>
      <c r="K32" s="284"/>
      <c r="L32" s="284"/>
      <c r="M32" s="284">
        <v>82.526485648594303</v>
      </c>
      <c r="N32" s="284">
        <v>4930.8669390266641</v>
      </c>
      <c r="O32" s="284">
        <v>1537.9021163256161</v>
      </c>
      <c r="P32" s="284">
        <v>0</v>
      </c>
      <c r="Q32" s="285">
        <v>0</v>
      </c>
      <c r="R32" s="285">
        <v>0</v>
      </c>
      <c r="S32" s="285">
        <v>0</v>
      </c>
      <c r="T32" s="282">
        <v>15781.854822946763</v>
      </c>
      <c r="U32" s="282">
        <v>211.96771990991715</v>
      </c>
      <c r="V32" s="286">
        <v>1</v>
      </c>
      <c r="W32" s="286">
        <v>1</v>
      </c>
      <c r="X32" s="287">
        <v>0.76681367007451728</v>
      </c>
      <c r="Y32" s="297">
        <v>766.81367007451729</v>
      </c>
      <c r="Z32" s="297">
        <v>713.30522144268127</v>
      </c>
      <c r="AA32" s="297">
        <v>1257.0017959935608</v>
      </c>
      <c r="AB32" s="297">
        <v>74.105381650996819</v>
      </c>
      <c r="AC32" s="297">
        <v>2630.0451782162036</v>
      </c>
      <c r="AD32" s="297">
        <v>16421.448187521848</v>
      </c>
      <c r="AE32" s="297">
        <v>132.88430981759103</v>
      </c>
      <c r="AF32" s="297">
        <v>105.01265008742369</v>
      </c>
      <c r="AG32" s="297">
        <v>34.00268534505787</v>
      </c>
      <c r="AH32" s="297">
        <v>374.59704646684429</v>
      </c>
      <c r="AI32" s="285">
        <v>144.09549617588118</v>
      </c>
      <c r="AJ32" s="297">
        <v>569.20972526680009</v>
      </c>
      <c r="AK32" s="297">
        <v>2275.7359245584371</v>
      </c>
      <c r="AL32" s="297">
        <v>34.00268534505787</v>
      </c>
      <c r="AM32" s="297">
        <v>79.879010247198877</v>
      </c>
      <c r="AN32" s="285">
        <v>7820.5996674478674</v>
      </c>
      <c r="AO32" s="297">
        <v>3.6529151065537935</v>
      </c>
      <c r="AP32" s="298" t="s">
        <v>263</v>
      </c>
      <c r="AQ32" s="298" t="s">
        <v>263</v>
      </c>
      <c r="AR32" s="298" t="s">
        <v>263</v>
      </c>
      <c r="AS32" s="285" t="s">
        <v>264</v>
      </c>
      <c r="AT32" s="285" t="s">
        <v>264</v>
      </c>
      <c r="AU32" s="285">
        <v>0</v>
      </c>
      <c r="AV32" s="292">
        <v>0</v>
      </c>
      <c r="AW32" s="292">
        <v>155.51295128354926</v>
      </c>
      <c r="AX32" s="282">
        <v>498.61019237466331</v>
      </c>
      <c r="AY32" s="293">
        <v>2.4542828202449671</v>
      </c>
      <c r="AZ32" s="284">
        <v>105.68926560150253</v>
      </c>
      <c r="BA32" s="290" t="e">
        <v>#VALUE!</v>
      </c>
      <c r="BB32" s="294">
        <v>141.80479600000001</v>
      </c>
      <c r="BC32" s="295"/>
      <c r="BD32" s="295"/>
      <c r="BE32" s="295"/>
      <c r="BF32" s="290"/>
      <c r="BG32" s="296" t="s">
        <v>273</v>
      </c>
    </row>
    <row r="33" spans="1:59" x14ac:dyDescent="0.35">
      <c r="A33" s="279" t="s">
        <v>235</v>
      </c>
      <c r="B33" s="279" t="s">
        <v>236</v>
      </c>
      <c r="C33" s="279" t="s">
        <v>237</v>
      </c>
      <c r="D33" s="279">
        <v>0</v>
      </c>
      <c r="E33" s="279" t="s">
        <v>262</v>
      </c>
      <c r="F33" s="280">
        <v>38718</v>
      </c>
      <c r="G33" s="281">
        <v>2045</v>
      </c>
      <c r="H33" s="282">
        <v>318.21600000000001</v>
      </c>
      <c r="I33" s="282">
        <v>8633.7799999999988</v>
      </c>
      <c r="J33" s="282">
        <v>27131.822409935383</v>
      </c>
      <c r="K33" s="284"/>
      <c r="L33" s="284"/>
      <c r="M33" s="284">
        <v>82.526485648594303</v>
      </c>
      <c r="N33" s="284">
        <v>5769.6601667503546</v>
      </c>
      <c r="O33" s="284">
        <v>1806.8578244204732</v>
      </c>
      <c r="P33" s="284">
        <v>0</v>
      </c>
      <c r="Q33" s="285">
        <v>0</v>
      </c>
      <c r="R33" s="285">
        <v>0</v>
      </c>
      <c r="S33" s="285">
        <v>0</v>
      </c>
      <c r="T33" s="282">
        <v>18131.269850511457</v>
      </c>
      <c r="U33" s="282">
        <v>209.2777235950503</v>
      </c>
      <c r="V33" s="286">
        <v>1</v>
      </c>
      <c r="W33" s="286">
        <v>1</v>
      </c>
      <c r="X33" s="287">
        <v>0.92318877960719237</v>
      </c>
      <c r="Y33" s="297">
        <v>923.18877960719237</v>
      </c>
      <c r="Z33" s="297">
        <v>859.28635474744101</v>
      </c>
      <c r="AA33" s="297">
        <v>1517.2513276623099</v>
      </c>
      <c r="AB33" s="297">
        <v>87.151482108031942</v>
      </c>
      <c r="AC33" s="297">
        <v>3118.6891514903955</v>
      </c>
      <c r="AD33" s="297">
        <v>20132.047735162301</v>
      </c>
      <c r="AE33" s="297">
        <v>157.45307301384042</v>
      </c>
      <c r="AF33" s="297">
        <v>124.11176879026561</v>
      </c>
      <c r="AG33" s="297">
        <v>39.865234781061105</v>
      </c>
      <c r="AH33" s="297">
        <v>449.2175119284999</v>
      </c>
      <c r="AI33" s="285">
        <v>173.21739717001287</v>
      </c>
      <c r="AJ33" s="297">
        <v>686.06895757742814</v>
      </c>
      <c r="AK33" s="297">
        <v>2691.9297098455691</v>
      </c>
      <c r="AL33" s="297">
        <v>39.865234781061105</v>
      </c>
      <c r="AM33" s="297">
        <v>93.911099436556654</v>
      </c>
      <c r="AN33" s="285">
        <v>9427.3427562638917</v>
      </c>
      <c r="AO33" s="297">
        <v>4.4034069295679634</v>
      </c>
      <c r="AP33" s="298" t="s">
        <v>263</v>
      </c>
      <c r="AQ33" s="298" t="s">
        <v>263</v>
      </c>
      <c r="AR33" s="298" t="s">
        <v>263</v>
      </c>
      <c r="AS33" s="285" t="s">
        <v>264</v>
      </c>
      <c r="AT33" s="285" t="s">
        <v>264</v>
      </c>
      <c r="AU33" s="285">
        <v>0</v>
      </c>
      <c r="AV33" s="292">
        <v>0</v>
      </c>
      <c r="AW33" s="292">
        <v>160.00747928402862</v>
      </c>
      <c r="AX33" s="282">
        <v>510.93603886807949</v>
      </c>
      <c r="AY33" s="293">
        <v>2.9011387849988446</v>
      </c>
      <c r="AZ33" s="284">
        <v>106.92753111698381</v>
      </c>
      <c r="BA33" s="290" t="e">
        <v>#VALUE!</v>
      </c>
      <c r="BB33" s="294">
        <v>141.80479600000001</v>
      </c>
      <c r="BC33" s="295"/>
      <c r="BD33" s="295"/>
      <c r="BE33" s="295"/>
      <c r="BF33" s="290"/>
      <c r="BG33" s="296" t="s">
        <v>274</v>
      </c>
    </row>
    <row r="34" spans="1:59" x14ac:dyDescent="0.35">
      <c r="A34" s="279" t="s">
        <v>235</v>
      </c>
      <c r="B34" s="279" t="s">
        <v>236</v>
      </c>
      <c r="C34" s="279" t="s">
        <v>237</v>
      </c>
      <c r="D34" s="279">
        <v>0</v>
      </c>
      <c r="E34" s="279" t="s">
        <v>262</v>
      </c>
      <c r="F34" s="280">
        <v>49680</v>
      </c>
      <c r="G34" s="281">
        <v>2050</v>
      </c>
      <c r="H34" s="282">
        <v>322.23700000000002</v>
      </c>
      <c r="I34" s="282">
        <v>10012.199999999999</v>
      </c>
      <c r="J34" s="282">
        <v>31070.919850917173</v>
      </c>
      <c r="K34" s="284"/>
      <c r="L34" s="284"/>
      <c r="M34" s="284">
        <v>82.526485648594303</v>
      </c>
      <c r="N34" s="284">
        <v>6556.7048026357133</v>
      </c>
      <c r="O34" s="284">
        <v>2074.0434722454502</v>
      </c>
      <c r="P34" s="284">
        <v>0</v>
      </c>
      <c r="Q34" s="285">
        <v>0</v>
      </c>
      <c r="R34" s="285">
        <v>0</v>
      </c>
      <c r="S34" s="285">
        <v>0</v>
      </c>
      <c r="T34" s="282">
        <v>20347.461038414935</v>
      </c>
      <c r="U34" s="282">
        <v>207.15162224540566</v>
      </c>
      <c r="V34" s="286">
        <v>1</v>
      </c>
      <c r="W34" s="286">
        <v>1</v>
      </c>
      <c r="X34" s="287">
        <v>1.0670809458434094</v>
      </c>
      <c r="Y34" s="297">
        <v>1067.0809458434094</v>
      </c>
      <c r="Z34" s="297">
        <v>994.42119487606885</v>
      </c>
      <c r="AA34" s="297">
        <v>1720.3820386834707</v>
      </c>
      <c r="AB34" s="297">
        <v>99.497315437092382</v>
      </c>
      <c r="AC34" s="297">
        <v>3570.7299945088917</v>
      </c>
      <c r="AD34" s="297">
        <v>23540.438358490788</v>
      </c>
      <c r="AE34" s="297">
        <v>181.0957731960381</v>
      </c>
      <c r="AF34" s="297">
        <v>142.50984263115504</v>
      </c>
      <c r="AG34" s="297">
        <v>45.635698854420028</v>
      </c>
      <c r="AH34" s="297">
        <v>518.13776321821354</v>
      </c>
      <c r="AI34" s="285">
        <v>200.14127071840801</v>
      </c>
      <c r="AJ34" s="297">
        <v>794.27992415766084</v>
      </c>
      <c r="AK34" s="297">
        <v>3076.9638486579383</v>
      </c>
      <c r="AL34" s="297">
        <v>45.635698854420028</v>
      </c>
      <c r="AM34" s="297">
        <v>107.46893936148567</v>
      </c>
      <c r="AN34" s="285">
        <v>10915.034125212329</v>
      </c>
      <c r="AO34" s="297">
        <v>5.0982910185901131</v>
      </c>
      <c r="AP34" s="298" t="s">
        <v>263</v>
      </c>
      <c r="AQ34" s="298" t="s">
        <v>263</v>
      </c>
      <c r="AR34" s="298" t="s">
        <v>263</v>
      </c>
      <c r="AS34" s="285" t="s">
        <v>264</v>
      </c>
      <c r="AT34" s="285" t="s">
        <v>264</v>
      </c>
      <c r="AU34" s="285">
        <v>0</v>
      </c>
      <c r="AV34" s="292">
        <v>0</v>
      </c>
      <c r="AW34" s="292">
        <v>162.74652862432606</v>
      </c>
      <c r="AX34" s="282">
        <v>514.49304709517048</v>
      </c>
      <c r="AY34" s="293">
        <v>3.3114786503207556</v>
      </c>
      <c r="AZ34" s="284">
        <v>106.57806933974645</v>
      </c>
      <c r="BA34" s="290" t="e">
        <v>#VALUE!</v>
      </c>
      <c r="BB34" s="294">
        <v>141.80479600000001</v>
      </c>
      <c r="BC34" s="295"/>
      <c r="BD34" s="295"/>
      <c r="BE34" s="295"/>
      <c r="BF34" s="290"/>
      <c r="BG34" s="296" t="s">
        <v>275</v>
      </c>
    </row>
    <row r="35" spans="1:59" x14ac:dyDescent="0.35">
      <c r="A35" s="279" t="s">
        <v>235</v>
      </c>
      <c r="B35" s="279" t="s">
        <v>236</v>
      </c>
      <c r="C35" s="279" t="s">
        <v>237</v>
      </c>
      <c r="D35" s="279">
        <v>0</v>
      </c>
      <c r="E35" s="279" t="s">
        <v>276</v>
      </c>
      <c r="F35" s="280">
        <v>35064</v>
      </c>
      <c r="G35" s="281">
        <v>2000</v>
      </c>
      <c r="H35" s="282">
        <v>211.54042799999999</v>
      </c>
      <c r="I35" s="282">
        <v>776.36961000000008</v>
      </c>
      <c r="J35" s="282">
        <v>3670.0767666027418</v>
      </c>
      <c r="K35" s="284"/>
      <c r="L35" s="284"/>
      <c r="M35" s="284">
        <v>31.752755670426136</v>
      </c>
      <c r="N35" s="284">
        <v>177.24940787914687</v>
      </c>
      <c r="O35" s="284">
        <v>0</v>
      </c>
      <c r="P35" s="284">
        <v>0</v>
      </c>
      <c r="Q35" s="285">
        <v>0</v>
      </c>
      <c r="R35" s="285">
        <v>0</v>
      </c>
      <c r="S35" s="285">
        <v>0</v>
      </c>
      <c r="T35" s="282">
        <v>837.89850268784971</v>
      </c>
      <c r="U35" s="282">
        <v>0</v>
      </c>
      <c r="V35" s="299">
        <v>7.2654830444041071E-2</v>
      </c>
      <c r="W35" s="286">
        <v>0</v>
      </c>
      <c r="X35" s="287">
        <v>4.1253020164948501E-2</v>
      </c>
      <c r="Y35" s="285">
        <v>41.253020164948502</v>
      </c>
      <c r="Z35" s="285">
        <v>41.253020164948502</v>
      </c>
      <c r="AA35" s="285">
        <v>0</v>
      </c>
      <c r="AB35" s="285">
        <v>0</v>
      </c>
      <c r="AC35" s="285">
        <v>167.20227339829248</v>
      </c>
      <c r="AD35" s="285">
        <v>36.289508410470482</v>
      </c>
      <c r="AE35" s="285">
        <v>0</v>
      </c>
      <c r="AF35" s="285">
        <v>0</v>
      </c>
      <c r="AG35" s="285">
        <v>0</v>
      </c>
      <c r="AH35" s="285">
        <v>19.020705515630965</v>
      </c>
      <c r="AI35" s="285">
        <v>8.0133040325000593</v>
      </c>
      <c r="AJ35" s="285">
        <v>33.239716132448443</v>
      </c>
      <c r="AK35" s="285">
        <v>146.54636451273362</v>
      </c>
      <c r="AL35" s="285">
        <v>0</v>
      </c>
      <c r="AM35" s="285">
        <v>0</v>
      </c>
      <c r="AN35" s="285">
        <v>457.4952134121562</v>
      </c>
      <c r="AO35" s="300">
        <v>0.21369092490508274</v>
      </c>
      <c r="AP35" s="289">
        <v>0</v>
      </c>
      <c r="AQ35" s="290">
        <v>0</v>
      </c>
      <c r="AR35" s="289">
        <v>0</v>
      </c>
      <c r="AS35" s="285" t="s">
        <v>264</v>
      </c>
      <c r="AT35" s="285" t="s">
        <v>264</v>
      </c>
      <c r="AU35" s="285">
        <v>0</v>
      </c>
      <c r="AV35" s="292">
        <v>0</v>
      </c>
      <c r="AW35" s="292">
        <v>232.73996036746061</v>
      </c>
      <c r="AX35" s="282">
        <v>0</v>
      </c>
      <c r="AY35" s="293">
        <v>0.19501246430752472</v>
      </c>
      <c r="AZ35" s="284">
        <v>53.135799796373405</v>
      </c>
      <c r="BA35" s="290" t="e">
        <v>#VALUE!</v>
      </c>
      <c r="BB35" s="294">
        <v>160.427952</v>
      </c>
      <c r="BC35" s="295"/>
      <c r="BD35" s="295"/>
      <c r="BE35" s="295"/>
      <c r="BF35" s="290"/>
      <c r="BG35" s="296" t="s">
        <v>277</v>
      </c>
    </row>
    <row r="36" spans="1:59" x14ac:dyDescent="0.35">
      <c r="A36" s="279" t="s">
        <v>235</v>
      </c>
      <c r="B36" s="279" t="s">
        <v>236</v>
      </c>
      <c r="C36" s="279" t="s">
        <v>237</v>
      </c>
      <c r="D36" s="279">
        <v>0</v>
      </c>
      <c r="E36" s="279" t="s">
        <v>276</v>
      </c>
      <c r="F36" s="280">
        <v>36891</v>
      </c>
      <c r="G36" s="281">
        <v>2005</v>
      </c>
      <c r="H36" s="282">
        <v>226.25470300000001</v>
      </c>
      <c r="I36" s="282">
        <v>1098.69534</v>
      </c>
      <c r="J36" s="282">
        <v>4856.0110593590625</v>
      </c>
      <c r="K36" s="284"/>
      <c r="L36" s="284"/>
      <c r="M36" s="284">
        <v>57.139620659510229</v>
      </c>
      <c r="N36" s="284">
        <v>298.91899999999998</v>
      </c>
      <c r="O36" s="284">
        <v>0</v>
      </c>
      <c r="P36" s="284">
        <v>0</v>
      </c>
      <c r="Q36" s="285">
        <v>0</v>
      </c>
      <c r="R36" s="285">
        <v>0</v>
      </c>
      <c r="S36" s="285">
        <v>0</v>
      </c>
      <c r="T36" s="282">
        <v>1321.1614876354636</v>
      </c>
      <c r="U36" s="282">
        <v>0</v>
      </c>
      <c r="V36" s="299">
        <v>8.9001442869112185E-2</v>
      </c>
      <c r="W36" s="286">
        <v>0</v>
      </c>
      <c r="X36" s="287">
        <v>6.0652735542798805E-2</v>
      </c>
      <c r="Y36" s="285">
        <v>60.652735542798808</v>
      </c>
      <c r="Z36" s="285">
        <v>60.652735542798808</v>
      </c>
      <c r="AA36" s="285">
        <v>0</v>
      </c>
      <c r="AB36" s="285">
        <v>0</v>
      </c>
      <c r="AC36" s="285">
        <v>251.03510766963652</v>
      </c>
      <c r="AD36" s="285">
        <v>53.355074314501096</v>
      </c>
      <c r="AE36" s="285">
        <v>0</v>
      </c>
      <c r="AF36" s="285">
        <v>0</v>
      </c>
      <c r="AG36" s="285">
        <v>0</v>
      </c>
      <c r="AH36" s="285">
        <v>27.965414819670571</v>
      </c>
      <c r="AI36" s="285">
        <v>11.781654006516447</v>
      </c>
      <c r="AJ36" s="285">
        <v>48.871081536282361</v>
      </c>
      <c r="AK36" s="285">
        <v>220.6655159640467</v>
      </c>
      <c r="AL36" s="285">
        <v>0</v>
      </c>
      <c r="AM36" s="285">
        <v>0</v>
      </c>
      <c r="AN36" s="285">
        <v>672.63769004628602</v>
      </c>
      <c r="AO36" s="300">
        <v>0.31418158244754646</v>
      </c>
      <c r="AP36" s="289">
        <v>0</v>
      </c>
      <c r="AQ36" s="290">
        <v>0</v>
      </c>
      <c r="AR36" s="289">
        <v>0</v>
      </c>
      <c r="AS36" s="285" t="s">
        <v>264</v>
      </c>
      <c r="AT36" s="285" t="s">
        <v>264</v>
      </c>
      <c r="AU36" s="285">
        <v>0</v>
      </c>
      <c r="AV36" s="292">
        <v>0</v>
      </c>
      <c r="AW36" s="292">
        <v>202.90692643424742</v>
      </c>
      <c r="AX36" s="282">
        <v>0</v>
      </c>
      <c r="AY36" s="293">
        <v>0.26807281677940992</v>
      </c>
      <c r="AZ36" s="284">
        <v>55.204325835038865</v>
      </c>
      <c r="BA36" s="290" t="e">
        <v>#VALUE!</v>
      </c>
      <c r="BB36" s="294">
        <v>160.427952</v>
      </c>
      <c r="BC36" s="295"/>
      <c r="BD36" s="295"/>
      <c r="BE36" s="295"/>
      <c r="BF36" s="290"/>
      <c r="BG36" s="296" t="s">
        <v>278</v>
      </c>
    </row>
    <row r="37" spans="1:59" x14ac:dyDescent="0.35">
      <c r="A37" s="279" t="s">
        <v>235</v>
      </c>
      <c r="B37" s="279" t="s">
        <v>236</v>
      </c>
      <c r="C37" s="279" t="s">
        <v>237</v>
      </c>
      <c r="D37" s="279">
        <v>0</v>
      </c>
      <c r="E37" s="279" t="s">
        <v>276</v>
      </c>
      <c r="F37" s="280">
        <v>38718</v>
      </c>
      <c r="G37" s="281">
        <v>2010</v>
      </c>
      <c r="H37" s="282">
        <v>241.61312599999999</v>
      </c>
      <c r="I37" s="282">
        <v>1623.2067900000002</v>
      </c>
      <c r="J37" s="282">
        <v>6718.2061540812165</v>
      </c>
      <c r="K37" s="284"/>
      <c r="L37" s="284"/>
      <c r="M37" s="284">
        <v>82.526485648594303</v>
      </c>
      <c r="N37" s="284">
        <v>97.925500123408767</v>
      </c>
      <c r="O37" s="284">
        <v>0</v>
      </c>
      <c r="P37" s="284">
        <v>0</v>
      </c>
      <c r="Q37" s="285">
        <v>0</v>
      </c>
      <c r="R37" s="285">
        <v>0</v>
      </c>
      <c r="S37" s="285">
        <v>0</v>
      </c>
      <c r="T37" s="282">
        <v>405.29875898964519</v>
      </c>
      <c r="U37" s="282">
        <v>0</v>
      </c>
      <c r="V37" s="299">
        <v>4.8246155028324425E-2</v>
      </c>
      <c r="W37" s="286">
        <v>0</v>
      </c>
      <c r="X37" s="287">
        <v>1.9869762249577396E-2</v>
      </c>
      <c r="Y37" s="285">
        <v>19.869762249577395</v>
      </c>
      <c r="Z37" s="285">
        <v>19.869762249577395</v>
      </c>
      <c r="AA37" s="285">
        <v>0</v>
      </c>
      <c r="AB37" s="285">
        <v>0</v>
      </c>
      <c r="AC37" s="285">
        <v>83.943622356140054</v>
      </c>
      <c r="AD37" s="285">
        <v>17.479057324456328</v>
      </c>
      <c r="AE37" s="285">
        <v>0</v>
      </c>
      <c r="AF37" s="285">
        <v>0</v>
      </c>
      <c r="AG37" s="285">
        <v>0</v>
      </c>
      <c r="AH37" s="285">
        <v>9.1614358149693675</v>
      </c>
      <c r="AI37" s="285">
        <v>3.8596554948634463</v>
      </c>
      <c r="AJ37" s="285">
        <v>16.010106754713949</v>
      </c>
      <c r="AK37" s="285">
        <v>73.99458112318527</v>
      </c>
      <c r="AL37" s="285">
        <v>0</v>
      </c>
      <c r="AM37" s="285">
        <v>0</v>
      </c>
      <c r="AN37" s="285">
        <v>220.35528755160087</v>
      </c>
      <c r="AO37" s="300">
        <v>0.10292550353353241</v>
      </c>
      <c r="AP37" s="289">
        <v>0</v>
      </c>
      <c r="AQ37" s="290">
        <v>0</v>
      </c>
      <c r="AR37" s="289">
        <v>0</v>
      </c>
      <c r="AS37" s="285" t="s">
        <v>264</v>
      </c>
      <c r="AT37" s="285" t="s">
        <v>264</v>
      </c>
      <c r="AU37" s="285">
        <v>0</v>
      </c>
      <c r="AV37" s="292">
        <v>0</v>
      </c>
      <c r="AW37" s="292">
        <v>202.90692643424748</v>
      </c>
      <c r="AX37" s="282">
        <v>0</v>
      </c>
      <c r="AY37" s="293">
        <v>8.2237925474203735E-2</v>
      </c>
      <c r="AZ37" s="284">
        <v>12.241054172510818</v>
      </c>
      <c r="BA37" s="290" t="e">
        <v>#VALUE!</v>
      </c>
      <c r="BB37" s="294">
        <v>160.427952</v>
      </c>
      <c r="BC37" s="295"/>
      <c r="BD37" s="295"/>
      <c r="BE37" s="295"/>
      <c r="BF37" s="290"/>
      <c r="BG37" s="296" t="s">
        <v>279</v>
      </c>
    </row>
    <row r="38" spans="1:59" x14ac:dyDescent="0.35">
      <c r="A38" s="279" t="s">
        <v>235</v>
      </c>
      <c r="B38" s="279" t="s">
        <v>236</v>
      </c>
      <c r="C38" s="279" t="s">
        <v>237</v>
      </c>
      <c r="D38" s="279">
        <v>0</v>
      </c>
      <c r="E38" s="279" t="s">
        <v>276</v>
      </c>
      <c r="F38" s="280">
        <v>40545</v>
      </c>
      <c r="G38" s="281">
        <v>2015</v>
      </c>
      <c r="H38" s="282">
        <v>257.56381499999998</v>
      </c>
      <c r="I38" s="282">
        <v>2306.9010600000001</v>
      </c>
      <c r="J38" s="282">
        <v>8956.6193915865097</v>
      </c>
      <c r="K38" s="284"/>
      <c r="L38" s="284"/>
      <c r="M38" s="284">
        <v>82.526485648594303</v>
      </c>
      <c r="N38" s="284">
        <v>127.51241621655008</v>
      </c>
      <c r="O38" s="284">
        <v>0</v>
      </c>
      <c r="P38" s="284">
        <v>0</v>
      </c>
      <c r="Q38" s="285">
        <v>0</v>
      </c>
      <c r="R38" s="285">
        <v>0</v>
      </c>
      <c r="S38" s="285">
        <v>0</v>
      </c>
      <c r="T38" s="282">
        <v>495.07115825470316</v>
      </c>
      <c r="U38" s="282">
        <v>0</v>
      </c>
      <c r="V38" s="299">
        <v>5.5959704210567673E-2</v>
      </c>
      <c r="W38" s="286">
        <v>0</v>
      </c>
      <c r="X38" s="287">
        <v>2.5639288490923909E-2</v>
      </c>
      <c r="Y38" s="285">
        <v>25.63928849092391</v>
      </c>
      <c r="Z38" s="285">
        <v>25.63928849092391</v>
      </c>
      <c r="AA38" s="285">
        <v>0</v>
      </c>
      <c r="AB38" s="285">
        <v>0</v>
      </c>
      <c r="AC38" s="285">
        <v>108.31809276469929</v>
      </c>
      <c r="AD38" s="285">
        <v>22.55440138951154</v>
      </c>
      <c r="AE38" s="285">
        <v>0</v>
      </c>
      <c r="AF38" s="285">
        <v>0</v>
      </c>
      <c r="AG38" s="285">
        <v>0</v>
      </c>
      <c r="AH38" s="285">
        <v>11.821615825125338</v>
      </c>
      <c r="AI38" s="285">
        <v>4.9803726620074826</v>
      </c>
      <c r="AJ38" s="285">
        <v>20.658915828916427</v>
      </c>
      <c r="AK38" s="285">
        <v>95.48017678081527</v>
      </c>
      <c r="AL38" s="285">
        <v>0</v>
      </c>
      <c r="AM38" s="285">
        <v>0</v>
      </c>
      <c r="AN38" s="285">
        <v>284.33922444925838</v>
      </c>
      <c r="AO38" s="300">
        <v>0.1328116886867115</v>
      </c>
      <c r="AP38" s="289">
        <v>0</v>
      </c>
      <c r="AQ38" s="290">
        <v>0</v>
      </c>
      <c r="AR38" s="289">
        <v>0</v>
      </c>
      <c r="AS38" s="285" t="s">
        <v>264</v>
      </c>
      <c r="AT38" s="285" t="s">
        <v>264</v>
      </c>
      <c r="AU38" s="285">
        <v>0</v>
      </c>
      <c r="AV38" s="292">
        <v>0</v>
      </c>
      <c r="AW38" s="292">
        <v>201.07287785513813</v>
      </c>
      <c r="AX38" s="282">
        <v>0</v>
      </c>
      <c r="AY38" s="293">
        <v>9.9545382533349699E-2</v>
      </c>
      <c r="AZ38" s="284">
        <v>11.114169105684971</v>
      </c>
      <c r="BA38" s="290" t="e">
        <v>#VALUE!</v>
      </c>
      <c r="BB38" s="294">
        <v>147.84205500000002</v>
      </c>
      <c r="BC38" s="295"/>
      <c r="BD38" s="295"/>
      <c r="BE38" s="295"/>
      <c r="BF38" s="290"/>
      <c r="BG38" s="296" t="s">
        <v>280</v>
      </c>
    </row>
    <row r="39" spans="1:59" x14ac:dyDescent="0.35">
      <c r="A39" s="279" t="s">
        <v>235</v>
      </c>
      <c r="B39" s="279" t="s">
        <v>236</v>
      </c>
      <c r="C39" s="279" t="s">
        <v>237</v>
      </c>
      <c r="D39" s="279">
        <v>0</v>
      </c>
      <c r="E39" s="279" t="s">
        <v>276</v>
      </c>
      <c r="F39" s="280">
        <v>42372</v>
      </c>
      <c r="G39" s="281">
        <v>2020</v>
      </c>
      <c r="H39" s="282">
        <v>271.85700000000003</v>
      </c>
      <c r="I39" s="282">
        <v>3336.44022</v>
      </c>
      <c r="J39" s="282">
        <v>12272.776570034979</v>
      </c>
      <c r="K39" s="284"/>
      <c r="L39" s="284"/>
      <c r="M39" s="284">
        <v>82.526485648594303</v>
      </c>
      <c r="N39" s="284">
        <v>178.98644551184211</v>
      </c>
      <c r="O39" s="284">
        <v>0</v>
      </c>
      <c r="P39" s="284">
        <v>0</v>
      </c>
      <c r="Q39" s="285">
        <v>0</v>
      </c>
      <c r="R39" s="285">
        <v>0</v>
      </c>
      <c r="S39" s="285">
        <v>0</v>
      </c>
      <c r="T39" s="282">
        <v>658.3845386061131</v>
      </c>
      <c r="U39" s="282">
        <v>0</v>
      </c>
      <c r="V39" s="299">
        <v>6.3189589247929182E-2</v>
      </c>
      <c r="W39" s="286">
        <v>0</v>
      </c>
      <c r="X39" s="287">
        <v>3.5197261579996045E-2</v>
      </c>
      <c r="Y39" s="285">
        <v>35.197261579996045</v>
      </c>
      <c r="Z39" s="285">
        <v>35.197261579996045</v>
      </c>
      <c r="AA39" s="285">
        <v>0</v>
      </c>
      <c r="AB39" s="285">
        <v>0</v>
      </c>
      <c r="AC39" s="285">
        <v>148.69758364140998</v>
      </c>
      <c r="AD39" s="285">
        <v>30.962371119147136</v>
      </c>
      <c r="AE39" s="285">
        <v>0</v>
      </c>
      <c r="AF39" s="285">
        <v>0</v>
      </c>
      <c r="AG39" s="285">
        <v>0</v>
      </c>
      <c r="AH39" s="285">
        <v>16.228551141052495</v>
      </c>
      <c r="AI39" s="285">
        <v>6.8369868926975776</v>
      </c>
      <c r="AJ39" s="285">
        <v>28.360274687298467</v>
      </c>
      <c r="AK39" s="285">
        <v>131.0738696609408</v>
      </c>
      <c r="AL39" s="285">
        <v>0</v>
      </c>
      <c r="AM39" s="285">
        <v>0</v>
      </c>
      <c r="AN39" s="285">
        <v>390.33696523741247</v>
      </c>
      <c r="AO39" s="300">
        <v>0.18232205426612982</v>
      </c>
      <c r="AP39" s="289">
        <v>0</v>
      </c>
      <c r="AQ39" s="290">
        <v>0</v>
      </c>
      <c r="AR39" s="289">
        <v>0</v>
      </c>
      <c r="AS39" s="285" t="s">
        <v>264</v>
      </c>
      <c r="AT39" s="285" t="s">
        <v>264</v>
      </c>
      <c r="AU39" s="285">
        <v>0</v>
      </c>
      <c r="AV39" s="292">
        <v>0</v>
      </c>
      <c r="AW39" s="292">
        <v>196.64763708415742</v>
      </c>
      <c r="AX39" s="282">
        <v>0</v>
      </c>
      <c r="AY39" s="293">
        <v>0.12946976380963537</v>
      </c>
      <c r="AZ39" s="284">
        <v>10.549345787468072</v>
      </c>
      <c r="BA39" s="290" t="e">
        <v>#VALUE!</v>
      </c>
      <c r="BB39" s="294">
        <v>135.256158</v>
      </c>
      <c r="BC39" s="295"/>
      <c r="BD39" s="295"/>
      <c r="BE39" s="295"/>
      <c r="BF39" s="290"/>
      <c r="BG39" s="296" t="s">
        <v>281</v>
      </c>
    </row>
    <row r="40" spans="1:59" x14ac:dyDescent="0.35">
      <c r="A40" s="279" t="s">
        <v>235</v>
      </c>
      <c r="B40" s="279" t="s">
        <v>236</v>
      </c>
      <c r="C40" s="279" t="s">
        <v>237</v>
      </c>
      <c r="D40" s="279">
        <v>0</v>
      </c>
      <c r="E40" s="279" t="s">
        <v>276</v>
      </c>
      <c r="F40" s="280">
        <v>44199</v>
      </c>
      <c r="G40" s="281">
        <v>2025</v>
      </c>
      <c r="H40" s="282">
        <v>284.505</v>
      </c>
      <c r="I40" s="282">
        <v>3917.4801099999995</v>
      </c>
      <c r="J40" s="282">
        <v>13769.459622853727</v>
      </c>
      <c r="K40" s="284"/>
      <c r="L40" s="284"/>
      <c r="M40" s="284">
        <v>82.526485648594303</v>
      </c>
      <c r="N40" s="284">
        <v>226.9224107268445</v>
      </c>
      <c r="O40" s="284">
        <v>0</v>
      </c>
      <c r="P40" s="284">
        <v>0</v>
      </c>
      <c r="Q40" s="285">
        <v>0</v>
      </c>
      <c r="R40" s="285">
        <v>0</v>
      </c>
      <c r="S40" s="285">
        <v>0</v>
      </c>
      <c r="T40" s="282">
        <v>797.60429773411545</v>
      </c>
      <c r="U40" s="282">
        <v>0</v>
      </c>
      <c r="V40" s="299">
        <v>7.1758651153242661E-2</v>
      </c>
      <c r="W40" s="286">
        <v>0</v>
      </c>
      <c r="X40" s="287">
        <v>4.3223342885055235E-2</v>
      </c>
      <c r="Y40" s="285">
        <v>43.223342885055239</v>
      </c>
      <c r="Z40" s="285">
        <v>43.223342885055239</v>
      </c>
      <c r="AA40" s="285">
        <v>0</v>
      </c>
      <c r="AB40" s="285">
        <v>0</v>
      </c>
      <c r="AC40" s="285">
        <v>182.60530380479011</v>
      </c>
      <c r="AD40" s="285">
        <v>38.022764366925465</v>
      </c>
      <c r="AE40" s="285">
        <v>0</v>
      </c>
      <c r="AF40" s="285">
        <v>0</v>
      </c>
      <c r="AG40" s="285">
        <v>0</v>
      </c>
      <c r="AH40" s="285">
        <v>19.929170594795043</v>
      </c>
      <c r="AI40" s="285">
        <v>8.3960346770741268</v>
      </c>
      <c r="AJ40" s="285">
        <v>34.827308207981112</v>
      </c>
      <c r="AK40" s="285">
        <v>160.96282941641621</v>
      </c>
      <c r="AL40" s="285">
        <v>0</v>
      </c>
      <c r="AM40" s="285">
        <v>0</v>
      </c>
      <c r="AN40" s="285">
        <v>479.34605511348593</v>
      </c>
      <c r="AO40" s="300">
        <v>0.22389720999009216</v>
      </c>
      <c r="AP40" s="289">
        <v>0</v>
      </c>
      <c r="AQ40" s="290">
        <v>0</v>
      </c>
      <c r="AR40" s="289">
        <v>0</v>
      </c>
      <c r="AS40" s="285" t="s">
        <v>264</v>
      </c>
      <c r="AT40" s="285" t="s">
        <v>264</v>
      </c>
      <c r="AU40" s="285">
        <v>0</v>
      </c>
      <c r="AV40" s="292">
        <v>0</v>
      </c>
      <c r="AW40" s="292">
        <v>190.4763075035585</v>
      </c>
      <c r="AX40" s="282">
        <v>0</v>
      </c>
      <c r="AY40" s="293">
        <v>0.15192472148136321</v>
      </c>
      <c r="AZ40" s="284">
        <v>11.033455607016533</v>
      </c>
      <c r="BA40" s="290" t="e">
        <v>#VALUE!</v>
      </c>
      <c r="BB40" s="294">
        <v>138.53047700000002</v>
      </c>
      <c r="BC40" s="295"/>
      <c r="BD40" s="295"/>
      <c r="BE40" s="295"/>
      <c r="BF40" s="290"/>
      <c r="BG40" s="296" t="s">
        <v>282</v>
      </c>
    </row>
    <row r="41" spans="1:59" x14ac:dyDescent="0.35">
      <c r="A41" s="279" t="s">
        <v>235</v>
      </c>
      <c r="B41" s="279" t="s">
        <v>236</v>
      </c>
      <c r="C41" s="279" t="s">
        <v>237</v>
      </c>
      <c r="D41" s="279">
        <v>0</v>
      </c>
      <c r="E41" s="279" t="s">
        <v>276</v>
      </c>
      <c r="F41" s="280">
        <v>46026</v>
      </c>
      <c r="G41" s="281">
        <v>2030</v>
      </c>
      <c r="H41" s="282">
        <v>295.48200000000003</v>
      </c>
      <c r="I41" s="282">
        <v>4498.5199999999995</v>
      </c>
      <c r="J41" s="282">
        <v>15224.34530698993</v>
      </c>
      <c r="K41" s="284"/>
      <c r="L41" s="284"/>
      <c r="M41" s="284">
        <v>82.526485648594303</v>
      </c>
      <c r="N41" s="284">
        <v>291.17659534457505</v>
      </c>
      <c r="O41" s="284">
        <v>0</v>
      </c>
      <c r="P41" s="284">
        <v>0</v>
      </c>
      <c r="Q41" s="285">
        <v>0</v>
      </c>
      <c r="R41" s="285">
        <v>0</v>
      </c>
      <c r="S41" s="285">
        <v>0</v>
      </c>
      <c r="T41" s="282">
        <v>985.42921512841747</v>
      </c>
      <c r="U41" s="282">
        <v>0</v>
      </c>
      <c r="V41" s="299">
        <v>8.2844627760197229E-2</v>
      </c>
      <c r="W41" s="286">
        <v>0</v>
      </c>
      <c r="X41" s="287">
        <v>5.335203157347166E-2</v>
      </c>
      <c r="Y41" s="285">
        <v>53.352031573471663</v>
      </c>
      <c r="Z41" s="285">
        <v>53.352031573471663</v>
      </c>
      <c r="AA41" s="285">
        <v>0</v>
      </c>
      <c r="AB41" s="285">
        <v>0</v>
      </c>
      <c r="AC41" s="285">
        <v>225.39589221464482</v>
      </c>
      <c r="AD41" s="285">
        <v>46.932781909292807</v>
      </c>
      <c r="AE41" s="285">
        <v>0</v>
      </c>
      <c r="AF41" s="285">
        <v>0</v>
      </c>
      <c r="AG41" s="285">
        <v>0</v>
      </c>
      <c r="AH41" s="285">
        <v>24.599248180182705</v>
      </c>
      <c r="AI41" s="285">
        <v>10.363509096796449</v>
      </c>
      <c r="AJ41" s="285">
        <v>42.988522476675215</v>
      </c>
      <c r="AK41" s="285">
        <v>198.68185531177929</v>
      </c>
      <c r="AL41" s="285">
        <v>0</v>
      </c>
      <c r="AM41" s="285">
        <v>0</v>
      </c>
      <c r="AN41" s="285">
        <v>591.6730211044412</v>
      </c>
      <c r="AO41" s="300">
        <v>0.27636388625401309</v>
      </c>
      <c r="AP41" s="289">
        <v>0</v>
      </c>
      <c r="AQ41" s="290">
        <v>0</v>
      </c>
      <c r="AR41" s="289">
        <v>0</v>
      </c>
      <c r="AS41" s="285" t="s">
        <v>264</v>
      </c>
      <c r="AT41" s="285" t="s">
        <v>264</v>
      </c>
      <c r="AU41" s="285">
        <v>0</v>
      </c>
      <c r="AV41" s="292">
        <v>0</v>
      </c>
      <c r="AW41" s="292">
        <v>183.22912083759851</v>
      </c>
      <c r="AX41" s="282">
        <v>0</v>
      </c>
      <c r="AY41" s="293">
        <v>0.18055932873566463</v>
      </c>
      <c r="AZ41" s="284">
        <v>11.859907608162612</v>
      </c>
      <c r="BA41" s="290" t="e">
        <v>#VALUE!</v>
      </c>
      <c r="BB41" s="294">
        <v>141.80479600000001</v>
      </c>
      <c r="BC41" s="295"/>
      <c r="BD41" s="295"/>
      <c r="BE41" s="295"/>
      <c r="BF41" s="290"/>
      <c r="BG41" s="296" t="s">
        <v>283</v>
      </c>
    </row>
    <row r="42" spans="1:59" x14ac:dyDescent="0.35">
      <c r="A42" s="279" t="s">
        <v>235</v>
      </c>
      <c r="B42" s="279" t="s">
        <v>236</v>
      </c>
      <c r="C42" s="279" t="s">
        <v>237</v>
      </c>
      <c r="D42" s="279">
        <v>0</v>
      </c>
      <c r="E42" s="279" t="s">
        <v>276</v>
      </c>
      <c r="F42" s="280">
        <v>47853</v>
      </c>
      <c r="G42" s="281">
        <v>2035</v>
      </c>
      <c r="H42" s="282">
        <v>304.84699999999998</v>
      </c>
      <c r="I42" s="282">
        <v>5876.94</v>
      </c>
      <c r="J42" s="282">
        <v>19278.326504771248</v>
      </c>
      <c r="K42" s="284"/>
      <c r="L42" s="284"/>
      <c r="M42" s="284">
        <v>82.526485648594303</v>
      </c>
      <c r="N42" s="284">
        <v>400.42503352483971</v>
      </c>
      <c r="O42" s="284">
        <v>0</v>
      </c>
      <c r="P42" s="284">
        <v>0</v>
      </c>
      <c r="Q42" s="285">
        <v>0</v>
      </c>
      <c r="R42" s="285">
        <v>0</v>
      </c>
      <c r="S42" s="285">
        <v>0</v>
      </c>
      <c r="T42" s="282">
        <v>1313.527879640737</v>
      </c>
      <c r="U42" s="282">
        <v>0</v>
      </c>
      <c r="V42" s="299">
        <v>8.9618935632403501E-2</v>
      </c>
      <c r="W42" s="286">
        <v>0</v>
      </c>
      <c r="X42" s="287">
        <v>7.0234385700092369E-2</v>
      </c>
      <c r="Y42" s="285">
        <v>70.234385700092375</v>
      </c>
      <c r="Z42" s="285">
        <v>70.234385700092375</v>
      </c>
      <c r="AA42" s="285">
        <v>0</v>
      </c>
      <c r="AB42" s="285">
        <v>0</v>
      </c>
      <c r="AC42" s="285">
        <v>296.7186358633673</v>
      </c>
      <c r="AD42" s="285">
        <v>61.783872317143633</v>
      </c>
      <c r="AE42" s="285">
        <v>0</v>
      </c>
      <c r="AF42" s="285">
        <v>0</v>
      </c>
      <c r="AG42" s="285">
        <v>0</v>
      </c>
      <c r="AH42" s="285">
        <v>32.383267022175062</v>
      </c>
      <c r="AI42" s="285">
        <v>13.642867453106319</v>
      </c>
      <c r="AJ42" s="285">
        <v>56.591518246986055</v>
      </c>
      <c r="AK42" s="285">
        <v>261.55139075371176</v>
      </c>
      <c r="AL42" s="285">
        <v>0</v>
      </c>
      <c r="AM42" s="285">
        <v>0</v>
      </c>
      <c r="AN42" s="285">
        <v>778.89800907321194</v>
      </c>
      <c r="AO42" s="300">
        <v>0.36381459540131567</v>
      </c>
      <c r="AP42" s="289">
        <v>0</v>
      </c>
      <c r="AQ42" s="290">
        <v>0</v>
      </c>
      <c r="AR42" s="289">
        <v>0</v>
      </c>
      <c r="AS42" s="285" t="s">
        <v>264</v>
      </c>
      <c r="AT42" s="285" t="s">
        <v>264</v>
      </c>
      <c r="AU42" s="285">
        <v>0</v>
      </c>
      <c r="AV42" s="292">
        <v>0</v>
      </c>
      <c r="AW42" s="292">
        <v>175.39958748791739</v>
      </c>
      <c r="AX42" s="282">
        <v>0</v>
      </c>
      <c r="AY42" s="293">
        <v>0.23039224824286406</v>
      </c>
      <c r="AZ42" s="284">
        <v>11.950842734499991</v>
      </c>
      <c r="BA42" s="290" t="e">
        <v>#VALUE!</v>
      </c>
      <c r="BB42" s="294">
        <v>141.80479600000001</v>
      </c>
      <c r="BC42" s="295"/>
      <c r="BD42" s="295"/>
      <c r="BE42" s="295"/>
      <c r="BF42" s="290"/>
      <c r="BG42" s="296" t="s">
        <v>284</v>
      </c>
    </row>
    <row r="43" spans="1:59" x14ac:dyDescent="0.35">
      <c r="A43" s="279" t="s">
        <v>235</v>
      </c>
      <c r="B43" s="279" t="s">
        <v>236</v>
      </c>
      <c r="C43" s="279" t="s">
        <v>237</v>
      </c>
      <c r="D43" s="279">
        <v>0</v>
      </c>
      <c r="E43" s="279" t="s">
        <v>276</v>
      </c>
      <c r="F43" s="280">
        <v>49680</v>
      </c>
      <c r="G43" s="281">
        <v>2040</v>
      </c>
      <c r="H43" s="282">
        <v>312.43900000000002</v>
      </c>
      <c r="I43" s="282">
        <v>7255.3599999999988</v>
      </c>
      <c r="J43" s="282">
        <v>23221.684872887185</v>
      </c>
      <c r="K43" s="284"/>
      <c r="L43" s="284"/>
      <c r="M43" s="284">
        <v>82.526485648594303</v>
      </c>
      <c r="N43" s="284">
        <v>558.88498532328333</v>
      </c>
      <c r="O43" s="284">
        <v>0</v>
      </c>
      <c r="P43" s="284">
        <v>0</v>
      </c>
      <c r="Q43" s="285">
        <v>0</v>
      </c>
      <c r="R43" s="285">
        <v>0</v>
      </c>
      <c r="S43" s="285">
        <v>0</v>
      </c>
      <c r="T43" s="282">
        <v>1788.7811231097376</v>
      </c>
      <c r="U43" s="282">
        <v>0</v>
      </c>
      <c r="V43" s="299">
        <v>0.10180514402560405</v>
      </c>
      <c r="W43" s="286">
        <v>0</v>
      </c>
      <c r="X43" s="287">
        <v>9.3519465958319628E-2</v>
      </c>
      <c r="Y43" s="285">
        <v>93.519465958319628</v>
      </c>
      <c r="Z43" s="285">
        <v>93.519465958319628</v>
      </c>
      <c r="AA43" s="285">
        <v>0</v>
      </c>
      <c r="AB43" s="285">
        <v>0</v>
      </c>
      <c r="AC43" s="285">
        <v>395.09092432749389</v>
      </c>
      <c r="AD43" s="285">
        <v>82.267320862018749</v>
      </c>
      <c r="AE43" s="285">
        <v>0</v>
      </c>
      <c r="AF43" s="285">
        <v>0</v>
      </c>
      <c r="AG43" s="285">
        <v>0</v>
      </c>
      <c r="AH43" s="285">
        <v>43.119418041631597</v>
      </c>
      <c r="AI43" s="285">
        <v>18.165940595006376</v>
      </c>
      <c r="AJ43" s="285">
        <v>75.353525363313253</v>
      </c>
      <c r="AK43" s="285">
        <v>348.26454506756983</v>
      </c>
      <c r="AL43" s="285">
        <v>0</v>
      </c>
      <c r="AM43" s="285">
        <v>0</v>
      </c>
      <c r="AN43" s="285">
        <v>1037.1291087469335</v>
      </c>
      <c r="AO43" s="300">
        <v>0.48443146943803084</v>
      </c>
      <c r="AP43" s="289">
        <v>0</v>
      </c>
      <c r="AQ43" s="290">
        <v>0</v>
      </c>
      <c r="AR43" s="289">
        <v>0</v>
      </c>
      <c r="AS43" s="285" t="s">
        <v>264</v>
      </c>
      <c r="AT43" s="285" t="s">
        <v>264</v>
      </c>
      <c r="AU43" s="285">
        <v>0</v>
      </c>
      <c r="AV43" s="292">
        <v>0</v>
      </c>
      <c r="AW43" s="292">
        <v>167.3322211442555</v>
      </c>
      <c r="AX43" s="282">
        <v>0</v>
      </c>
      <c r="AY43" s="293">
        <v>0.29932071847086833</v>
      </c>
      <c r="AZ43" s="284">
        <v>12.889707190038765</v>
      </c>
      <c r="BA43" s="290" t="e">
        <v>#VALUE!</v>
      </c>
      <c r="BB43" s="294">
        <v>141.80479600000001</v>
      </c>
      <c r="BC43" s="295"/>
      <c r="BD43" s="295"/>
      <c r="BE43" s="295"/>
      <c r="BF43" s="290"/>
      <c r="BG43" s="296" t="s">
        <v>285</v>
      </c>
    </row>
    <row r="44" spans="1:59" x14ac:dyDescent="0.35">
      <c r="A44" s="279" t="s">
        <v>235</v>
      </c>
      <c r="B44" s="279" t="s">
        <v>236</v>
      </c>
      <c r="C44" s="279" t="s">
        <v>237</v>
      </c>
      <c r="D44" s="279">
        <v>0</v>
      </c>
      <c r="E44" s="279" t="s">
        <v>276</v>
      </c>
      <c r="F44" s="280">
        <v>51507</v>
      </c>
      <c r="G44" s="281">
        <v>2045</v>
      </c>
      <c r="H44" s="282">
        <v>318.21600000000001</v>
      </c>
      <c r="I44" s="282">
        <v>8633.7799999999988</v>
      </c>
      <c r="J44" s="282">
        <v>27131.822409935383</v>
      </c>
      <c r="K44" s="284"/>
      <c r="L44" s="284"/>
      <c r="M44" s="284">
        <v>82.526485648594303</v>
      </c>
      <c r="N44" s="284">
        <v>720.46605552612527</v>
      </c>
      <c r="O44" s="284">
        <v>0</v>
      </c>
      <c r="P44" s="284">
        <v>0</v>
      </c>
      <c r="Q44" s="285">
        <v>0</v>
      </c>
      <c r="R44" s="285">
        <v>0</v>
      </c>
      <c r="S44" s="285">
        <v>0</v>
      </c>
      <c r="T44" s="282">
        <v>2264.0786620601266</v>
      </c>
      <c r="U44" s="282">
        <v>0</v>
      </c>
      <c r="V44" s="299">
        <v>0.11100955988393925</v>
      </c>
      <c r="W44" s="286">
        <v>0</v>
      </c>
      <c r="X44" s="287">
        <v>0.11473968177338388</v>
      </c>
      <c r="Y44" s="285">
        <v>114.73968177338388</v>
      </c>
      <c r="Z44" s="285">
        <v>114.73968177338388</v>
      </c>
      <c r="AA44" s="285">
        <v>0</v>
      </c>
      <c r="AB44" s="285">
        <v>0</v>
      </c>
      <c r="AC44" s="285">
        <v>484.73979683644552</v>
      </c>
      <c r="AD44" s="285">
        <v>100.9343468691735</v>
      </c>
      <c r="AE44" s="285">
        <v>0</v>
      </c>
      <c r="AF44" s="285">
        <v>0</v>
      </c>
      <c r="AG44" s="285">
        <v>0</v>
      </c>
      <c r="AH44" s="285">
        <v>52.903513227453153</v>
      </c>
      <c r="AI44" s="285">
        <v>22.287918580653539</v>
      </c>
      <c r="AJ44" s="285">
        <v>92.45176319273034</v>
      </c>
      <c r="AK44" s="285">
        <v>427.28818716538439</v>
      </c>
      <c r="AL44" s="285">
        <v>0</v>
      </c>
      <c r="AM44" s="285">
        <v>0</v>
      </c>
      <c r="AN44" s="285">
        <v>1272.4609007986962</v>
      </c>
      <c r="AO44" s="300">
        <v>0.59435233162158163</v>
      </c>
      <c r="AP44" s="289">
        <v>0</v>
      </c>
      <c r="AQ44" s="290">
        <v>0</v>
      </c>
      <c r="AR44" s="289">
        <v>0</v>
      </c>
      <c r="AS44" s="285" t="s">
        <v>264</v>
      </c>
      <c r="AT44" s="285" t="s">
        <v>264</v>
      </c>
      <c r="AU44" s="285">
        <v>0</v>
      </c>
      <c r="AV44" s="292">
        <v>0</v>
      </c>
      <c r="AW44" s="292">
        <v>159.25758180181637</v>
      </c>
      <c r="AX44" s="282">
        <v>0</v>
      </c>
      <c r="AY44" s="293">
        <v>0.36057169272878759</v>
      </c>
      <c r="AZ44" s="284">
        <v>13.289623058890069</v>
      </c>
      <c r="BA44" s="290" t="e">
        <v>#VALUE!</v>
      </c>
      <c r="BB44" s="294">
        <v>141.80479600000001</v>
      </c>
      <c r="BC44" s="295"/>
      <c r="BD44" s="295"/>
      <c r="BE44" s="295"/>
      <c r="BF44" s="290"/>
      <c r="BG44" s="296" t="s">
        <v>286</v>
      </c>
    </row>
    <row r="45" spans="1:59" x14ac:dyDescent="0.35">
      <c r="A45" s="279" t="s">
        <v>235</v>
      </c>
      <c r="B45" s="279" t="s">
        <v>236</v>
      </c>
      <c r="C45" s="279" t="s">
        <v>237</v>
      </c>
      <c r="D45" s="279">
        <v>0</v>
      </c>
      <c r="E45" s="279" t="s">
        <v>276</v>
      </c>
      <c r="F45" s="280">
        <v>53334</v>
      </c>
      <c r="G45" s="281">
        <v>2050</v>
      </c>
      <c r="H45" s="282">
        <v>322.23700000000002</v>
      </c>
      <c r="I45" s="282">
        <v>10012.199999999999</v>
      </c>
      <c r="J45" s="282">
        <v>31070.919850917173</v>
      </c>
      <c r="K45" s="284"/>
      <c r="L45" s="284"/>
      <c r="M45" s="284">
        <v>82.526485648594303</v>
      </c>
      <c r="N45" s="284">
        <v>863.56331185078625</v>
      </c>
      <c r="O45" s="284">
        <v>0</v>
      </c>
      <c r="P45" s="284">
        <v>0</v>
      </c>
      <c r="Q45" s="285">
        <v>0</v>
      </c>
      <c r="R45" s="285">
        <v>0</v>
      </c>
      <c r="S45" s="285">
        <v>0</v>
      </c>
      <c r="T45" s="282">
        <v>2679.90116544899</v>
      </c>
      <c r="U45" s="282">
        <v>0</v>
      </c>
      <c r="V45" s="299">
        <v>0.11637899042554298</v>
      </c>
      <c r="W45" s="286">
        <v>0</v>
      </c>
      <c r="X45" s="287">
        <v>0.13067796063350157</v>
      </c>
      <c r="Y45" s="285">
        <v>130.67796063350156</v>
      </c>
      <c r="Z45" s="285">
        <v>130.67796063350156</v>
      </c>
      <c r="AA45" s="285">
        <v>0</v>
      </c>
      <c r="AB45" s="285">
        <v>0</v>
      </c>
      <c r="AC45" s="285">
        <v>552.07411341434135</v>
      </c>
      <c r="AD45" s="285">
        <v>114.95495196499402</v>
      </c>
      <c r="AE45" s="285">
        <v>0</v>
      </c>
      <c r="AF45" s="285">
        <v>0</v>
      </c>
      <c r="AG45" s="285">
        <v>0</v>
      </c>
      <c r="AH45" s="285">
        <v>60.252243269814713</v>
      </c>
      <c r="AI45" s="285">
        <v>25.38389249359895</v>
      </c>
      <c r="AJ45" s="285">
        <v>105.29406813990261</v>
      </c>
      <c r="AK45" s="285">
        <v>486.6420059612791</v>
      </c>
      <c r="AL45" s="285">
        <v>0</v>
      </c>
      <c r="AM45" s="285">
        <v>0</v>
      </c>
      <c r="AN45" s="285">
        <v>1449.2161119172151</v>
      </c>
      <c r="AO45" s="300">
        <v>0.67691272447028594</v>
      </c>
      <c r="AP45" s="289">
        <v>0</v>
      </c>
      <c r="AQ45" s="290">
        <v>0</v>
      </c>
      <c r="AR45" s="289">
        <v>0</v>
      </c>
      <c r="AS45" s="285" t="s">
        <v>264</v>
      </c>
      <c r="AT45" s="285" t="s">
        <v>264</v>
      </c>
      <c r="AU45" s="285">
        <v>0</v>
      </c>
      <c r="AV45" s="292">
        <v>0</v>
      </c>
      <c r="AW45" s="292">
        <v>151.32412278311472</v>
      </c>
      <c r="AX45" s="282">
        <v>0</v>
      </c>
      <c r="AY45" s="293">
        <v>0.40553369300701519</v>
      </c>
      <c r="AZ45" s="284">
        <v>13.051872778560313</v>
      </c>
      <c r="BA45" s="290" t="e">
        <v>#VALUE!</v>
      </c>
      <c r="BB45" s="294">
        <v>141.80479600000001</v>
      </c>
      <c r="BC45" s="295"/>
      <c r="BD45" s="295"/>
      <c r="BE45" s="295"/>
      <c r="BF45" s="290"/>
      <c r="BG45" s="296" t="s">
        <v>287</v>
      </c>
    </row>
    <row r="46" spans="1:59" x14ac:dyDescent="0.35">
      <c r="A46" s="279" t="s">
        <v>235</v>
      </c>
      <c r="B46" s="279" t="s">
        <v>236</v>
      </c>
      <c r="C46" s="279" t="s">
        <v>237</v>
      </c>
      <c r="D46" s="279">
        <v>0</v>
      </c>
      <c r="E46" s="279" t="s">
        <v>288</v>
      </c>
      <c r="F46" s="280">
        <v>40545</v>
      </c>
      <c r="G46" s="281">
        <v>2000</v>
      </c>
      <c r="H46" s="282">
        <v>211.54042799999999</v>
      </c>
      <c r="I46" s="282">
        <v>776.36961000000008</v>
      </c>
      <c r="J46" s="282">
        <v>3670.0767666027418</v>
      </c>
      <c r="K46" s="283">
        <v>0.10412884136900155</v>
      </c>
      <c r="L46" s="283">
        <v>0.19923318206099586</v>
      </c>
      <c r="M46" s="284">
        <v>31.752755670426136</v>
      </c>
      <c r="N46" s="284">
        <v>1359.0860591670255</v>
      </c>
      <c r="O46" s="284">
        <v>0</v>
      </c>
      <c r="P46" s="284">
        <v>81.042698817353937</v>
      </c>
      <c r="Q46" s="285">
        <v>1.6498999999999999</v>
      </c>
      <c r="R46" s="285">
        <v>0.13906167434190686</v>
      </c>
      <c r="S46" s="285">
        <v>7.7994547689957403E-3</v>
      </c>
      <c r="T46" s="282">
        <v>6424.7107374058332</v>
      </c>
      <c r="U46" s="282">
        <v>0</v>
      </c>
      <c r="V46" s="286">
        <v>0.600738193376397</v>
      </c>
      <c r="W46" s="286">
        <v>0</v>
      </c>
      <c r="X46" s="287">
        <v>7.0438795702030987E-2</v>
      </c>
      <c r="Y46" s="285">
        <v>70.438795702030987</v>
      </c>
      <c r="Z46" s="285">
        <v>59.801516927869422</v>
      </c>
      <c r="AA46" s="285">
        <v>160.83610634854037</v>
      </c>
      <c r="AB46" s="285">
        <v>22.202604414255212</v>
      </c>
      <c r="AC46" s="285">
        <v>1100.2766513957502</v>
      </c>
      <c r="AD46" s="285">
        <v>9072.3001901967673</v>
      </c>
      <c r="AE46" s="285">
        <v>107.44555763467969</v>
      </c>
      <c r="AF46" s="285">
        <v>97.244043579259625</v>
      </c>
      <c r="AG46" s="285">
        <v>39.205415969809934</v>
      </c>
      <c r="AH46" s="285">
        <v>121.28899612072152</v>
      </c>
      <c r="AI46" s="285">
        <v>12.016040818978922</v>
      </c>
      <c r="AJ46" s="288">
        <v>47.785476108890499</v>
      </c>
      <c r="AK46" s="288">
        <v>1070.952905812768</v>
      </c>
      <c r="AL46" s="288">
        <v>39.205415969809934</v>
      </c>
      <c r="AM46" s="288">
        <v>94.857227078319212</v>
      </c>
      <c r="AN46" s="285">
        <v>649.47387780691429</v>
      </c>
      <c r="AO46" s="285">
        <v>0.30336202342999741</v>
      </c>
      <c r="AP46" s="289">
        <v>0</v>
      </c>
      <c r="AQ46" s="290">
        <v>0</v>
      </c>
      <c r="AR46" s="289">
        <v>0</v>
      </c>
      <c r="AS46" s="285">
        <v>6.4111772151898734</v>
      </c>
      <c r="AT46" s="285">
        <v>9.1693037974683538</v>
      </c>
      <c r="AU46" s="285">
        <v>589.63332670577404</v>
      </c>
      <c r="AV46" s="292">
        <v>869.15658942675407</v>
      </c>
      <c r="AW46" s="292">
        <v>51.828061385018138</v>
      </c>
      <c r="AX46" s="282">
        <v>0</v>
      </c>
      <c r="AY46" s="293">
        <v>0.33298030247925464</v>
      </c>
      <c r="AZ46" s="284">
        <v>90.728429854474825</v>
      </c>
      <c r="BA46" s="290">
        <v>25.406402077716614</v>
      </c>
      <c r="BB46" s="294">
        <v>160.427952</v>
      </c>
      <c r="BC46" s="295"/>
      <c r="BD46" s="295"/>
      <c r="BE46" s="295"/>
      <c r="BF46" s="290"/>
      <c r="BG46" s="296" t="s">
        <v>289</v>
      </c>
    </row>
    <row r="47" spans="1:59" x14ac:dyDescent="0.35">
      <c r="A47" s="279" t="s">
        <v>235</v>
      </c>
      <c r="B47" s="279" t="s">
        <v>236</v>
      </c>
      <c r="C47" s="279" t="s">
        <v>237</v>
      </c>
      <c r="D47" s="279">
        <v>0</v>
      </c>
      <c r="E47" s="279" t="s">
        <v>288</v>
      </c>
      <c r="F47" s="280">
        <v>35064</v>
      </c>
      <c r="G47" s="281">
        <v>2005</v>
      </c>
      <c r="H47" s="282">
        <v>226.25470300000001</v>
      </c>
      <c r="I47" s="282">
        <v>1098.69534</v>
      </c>
      <c r="J47" s="282">
        <v>4856.0110593590625</v>
      </c>
      <c r="K47" s="283">
        <v>0.11708910335797978</v>
      </c>
      <c r="L47" s="283">
        <v>0.2241037029227311</v>
      </c>
      <c r="M47" s="284">
        <v>57.139620659510229</v>
      </c>
      <c r="N47" s="284">
        <v>1788.7916004624362</v>
      </c>
      <c r="O47" s="284">
        <v>0</v>
      </c>
      <c r="P47" s="284">
        <v>103.33862509892758</v>
      </c>
      <c r="Q47" s="285">
        <v>2.1539999999999999</v>
      </c>
      <c r="R47" s="285">
        <v>0.17163744742926454</v>
      </c>
      <c r="S47" s="285">
        <v>9.5202440941083988E-3</v>
      </c>
      <c r="T47" s="282">
        <v>7906.0968755307431</v>
      </c>
      <c r="U47" s="282">
        <v>0</v>
      </c>
      <c r="V47" s="286">
        <v>0.58463604060913699</v>
      </c>
      <c r="W47" s="286">
        <v>0</v>
      </c>
      <c r="X47" s="287">
        <v>8.016610228688259E-2</v>
      </c>
      <c r="Y47" s="285">
        <v>80.166102286882591</v>
      </c>
      <c r="Z47" s="285">
        <v>67.267318520645688</v>
      </c>
      <c r="AA47" s="285">
        <v>176.99826814920399</v>
      </c>
      <c r="AB47" s="285">
        <v>28.435661283579883</v>
      </c>
      <c r="AC47" s="285">
        <v>1278.6184963836861</v>
      </c>
      <c r="AD47" s="285">
        <v>11173.936674777065</v>
      </c>
      <c r="AE47" s="285">
        <v>121.16936810253361</v>
      </c>
      <c r="AF47" s="285">
        <v>109.65990421791189</v>
      </c>
      <c r="AG47" s="285">
        <v>44.202111913625743</v>
      </c>
      <c r="AH47" s="285">
        <v>69.215586608709359</v>
      </c>
      <c r="AI47" s="285">
        <v>13.516282359535104</v>
      </c>
      <c r="AJ47" s="288">
        <v>53.751036161110584</v>
      </c>
      <c r="AK47" s="288">
        <v>1245.6260324091531</v>
      </c>
      <c r="AL47" s="288">
        <v>44.202111913625743</v>
      </c>
      <c r="AM47" s="288">
        <v>106.9736225874357</v>
      </c>
      <c r="AN47" s="285">
        <v>730.55443972188289</v>
      </c>
      <c r="AO47" s="285">
        <v>0.34123385194205741</v>
      </c>
      <c r="AP47" s="289">
        <v>0</v>
      </c>
      <c r="AQ47" s="290">
        <v>0</v>
      </c>
      <c r="AR47" s="289">
        <v>0</v>
      </c>
      <c r="AS47" s="285">
        <v>6.54670253164557</v>
      </c>
      <c r="AT47" s="285">
        <v>8.0886952016705145</v>
      </c>
      <c r="AU47" s="285">
        <v>520.1446807488868</v>
      </c>
      <c r="AV47" s="292">
        <v>775.76126264635718</v>
      </c>
      <c r="AW47" s="292">
        <v>44.815786403602374</v>
      </c>
      <c r="AX47" s="282">
        <v>0</v>
      </c>
      <c r="AY47" s="293">
        <v>0.35431794885997392</v>
      </c>
      <c r="AZ47" s="284">
        <v>72.964815056813293</v>
      </c>
      <c r="BA47" s="290">
        <v>22.412240571032015</v>
      </c>
      <c r="BB47" s="294">
        <v>160.427952</v>
      </c>
      <c r="BC47" s="295"/>
      <c r="BD47" s="295"/>
      <c r="BE47" s="295"/>
      <c r="BF47" s="290"/>
      <c r="BG47" s="296" t="s">
        <v>290</v>
      </c>
    </row>
    <row r="48" spans="1:59" x14ac:dyDescent="0.35">
      <c r="A48" s="279" t="s">
        <v>235</v>
      </c>
      <c r="B48" s="279" t="s">
        <v>236</v>
      </c>
      <c r="C48" s="279" t="s">
        <v>237</v>
      </c>
      <c r="D48" s="279">
        <v>0</v>
      </c>
      <c r="E48" s="279" t="s">
        <v>288</v>
      </c>
      <c r="F48" s="280">
        <v>44199</v>
      </c>
      <c r="G48" s="281">
        <v>2010</v>
      </c>
      <c r="H48" s="282">
        <v>241.61312599999999</v>
      </c>
      <c r="I48" s="282">
        <v>1623.2067900000002</v>
      </c>
      <c r="J48" s="282">
        <v>6718.2061540812165</v>
      </c>
      <c r="K48" s="283">
        <v>6.5668618857608524E-2</v>
      </c>
      <c r="L48" s="283">
        <v>0.12545002495142066</v>
      </c>
      <c r="M48" s="284">
        <v>82.526485648594303</v>
      </c>
      <c r="N48" s="284">
        <v>1069.9471673061016</v>
      </c>
      <c r="O48" s="284">
        <v>0</v>
      </c>
      <c r="P48" s="284">
        <v>60.723448768791236</v>
      </c>
      <c r="Q48" s="285">
        <v>2.5670000000000002</v>
      </c>
      <c r="R48" s="285">
        <v>9.9052757343377831E-2</v>
      </c>
      <c r="S48" s="285">
        <v>1.0624422780739157E-2</v>
      </c>
      <c r="T48" s="282">
        <v>4428.3486788135078</v>
      </c>
      <c r="U48" s="282">
        <v>0</v>
      </c>
      <c r="V48" s="286">
        <v>0.55386586863106202</v>
      </c>
      <c r="W48" s="286">
        <v>0</v>
      </c>
      <c r="X48" s="287">
        <v>4.4663138245079295E-2</v>
      </c>
      <c r="Y48" s="285">
        <v>44.663138245079296</v>
      </c>
      <c r="Z48" s="285">
        <v>37.8070181915025</v>
      </c>
      <c r="AA48" s="285">
        <v>72.692408825839948</v>
      </c>
      <c r="AB48" s="285">
        <v>16.908757828626833</v>
      </c>
      <c r="AC48" s="285">
        <v>529.12714017466578</v>
      </c>
      <c r="AD48" s="285">
        <v>5232.8403038892802</v>
      </c>
      <c r="AE48" s="285">
        <v>41.360635700993349</v>
      </c>
      <c r="AF48" s="285">
        <v>37.007387408992791</v>
      </c>
      <c r="AG48" s="285">
        <v>14.650317956742203</v>
      </c>
      <c r="AH48" s="285">
        <v>38.826020847783127</v>
      </c>
      <c r="AI48" s="285">
        <v>7.5974583619773703</v>
      </c>
      <c r="AJ48" s="288">
        <v>30.20955982952513</v>
      </c>
      <c r="AK48" s="288">
        <v>510.55532830199314</v>
      </c>
      <c r="AL48" s="288">
        <v>14.650317956742203</v>
      </c>
      <c r="AM48" s="288">
        <v>35.49353467728254</v>
      </c>
      <c r="AN48" s="285">
        <v>410.57929251098062</v>
      </c>
      <c r="AO48" s="285">
        <v>0.1917770201554084</v>
      </c>
      <c r="AP48" s="289">
        <v>0</v>
      </c>
      <c r="AQ48" s="290">
        <v>0</v>
      </c>
      <c r="AR48" s="289">
        <v>0</v>
      </c>
      <c r="AS48" s="285">
        <v>6.5909556962025295</v>
      </c>
      <c r="AT48" s="285">
        <v>7.7362266050692119</v>
      </c>
      <c r="AU48" s="285">
        <v>497.49413845959469</v>
      </c>
      <c r="AV48" s="292">
        <v>735.51715442147076</v>
      </c>
      <c r="AW48" s="292">
        <v>41.743311828687332</v>
      </c>
      <c r="AX48" s="282">
        <v>0</v>
      </c>
      <c r="AY48" s="293">
        <v>0.18485393978586784</v>
      </c>
      <c r="AZ48" s="284">
        <v>27.515371744520174</v>
      </c>
      <c r="BA48" s="290">
        <v>21.435616927316158</v>
      </c>
      <c r="BB48" s="294">
        <v>160.427952</v>
      </c>
      <c r="BC48" s="295"/>
      <c r="BD48" s="295"/>
      <c r="BE48" s="295"/>
      <c r="BF48" s="290"/>
      <c r="BG48" s="296" t="s">
        <v>291</v>
      </c>
    </row>
    <row r="49" spans="1:59" x14ac:dyDescent="0.35">
      <c r="A49" s="279" t="s">
        <v>235</v>
      </c>
      <c r="B49" s="279" t="s">
        <v>236</v>
      </c>
      <c r="C49" s="279" t="s">
        <v>237</v>
      </c>
      <c r="D49" s="279">
        <v>0</v>
      </c>
      <c r="E49" s="279" t="s">
        <v>288</v>
      </c>
      <c r="F49" s="280">
        <v>49680</v>
      </c>
      <c r="G49" s="281">
        <v>2015</v>
      </c>
      <c r="H49" s="282">
        <v>257.56381499999998</v>
      </c>
      <c r="I49" s="282">
        <v>2306.9010600000001</v>
      </c>
      <c r="J49" s="282">
        <v>8956.6193915865097</v>
      </c>
      <c r="K49" s="283">
        <v>6.6734497517869515E-2</v>
      </c>
      <c r="L49" s="283">
        <v>0.12748622884202995</v>
      </c>
      <c r="M49" s="284">
        <v>82.526485648594303</v>
      </c>
      <c r="N49" s="284">
        <v>1104.4496219633529</v>
      </c>
      <c r="O49" s="284">
        <v>0</v>
      </c>
      <c r="P49" s="284">
        <v>62.681590349793012</v>
      </c>
      <c r="Q49" s="285">
        <v>1.2536318069958603</v>
      </c>
      <c r="R49" s="285">
        <v>7.3582506913784998E-2</v>
      </c>
      <c r="S49" s="285">
        <v>4.8672668052997291E-3</v>
      </c>
      <c r="T49" s="282">
        <v>4288.0620554690613</v>
      </c>
      <c r="U49" s="282">
        <v>0</v>
      </c>
      <c r="V49" s="286">
        <v>0.51342653904898194</v>
      </c>
      <c r="W49" s="286">
        <v>0</v>
      </c>
      <c r="X49" s="287">
        <v>4.4965150568561332E-2</v>
      </c>
      <c r="Y49" s="285">
        <v>44.965150568561334</v>
      </c>
      <c r="Z49" s="285">
        <v>38.420670995461087</v>
      </c>
      <c r="AA49" s="285">
        <v>62.162328484779792</v>
      </c>
      <c r="AB49" s="285">
        <v>16.746380405975685</v>
      </c>
      <c r="AC49" s="285">
        <v>437.46385018520476</v>
      </c>
      <c r="AD49" s="285">
        <v>2910.4912269616511</v>
      </c>
      <c r="AE49" s="285">
        <v>24.168344113021437</v>
      </c>
      <c r="AF49" s="285">
        <v>21.174650638632052</v>
      </c>
      <c r="AG49" s="285">
        <v>8.0955149558698416</v>
      </c>
      <c r="AH49" s="285">
        <v>26.709381605455199</v>
      </c>
      <c r="AI49" s="285">
        <v>7.720774136326682</v>
      </c>
      <c r="AJ49" s="288">
        <v>30.699896859134405</v>
      </c>
      <c r="AK49" s="288">
        <v>418.59059575249137</v>
      </c>
      <c r="AL49" s="288">
        <v>8.0955149558698416</v>
      </c>
      <c r="AM49" s="288">
        <v>19.636226279474901</v>
      </c>
      <c r="AN49" s="285">
        <v>417.24348198787874</v>
      </c>
      <c r="AO49" s="285">
        <v>0.19488978892612369</v>
      </c>
      <c r="AP49" s="289">
        <v>0</v>
      </c>
      <c r="AQ49" s="290">
        <v>0</v>
      </c>
      <c r="AR49" s="289">
        <v>0</v>
      </c>
      <c r="AS49" s="285">
        <v>6.5909556962025295</v>
      </c>
      <c r="AT49" s="285">
        <v>7.6161960929021646</v>
      </c>
      <c r="AU49" s="285">
        <v>489.77533415815418</v>
      </c>
      <c r="AV49" s="292">
        <v>717.35816397820247</v>
      </c>
      <c r="AW49" s="292">
        <v>40.712722132701622</v>
      </c>
      <c r="AX49" s="282">
        <v>0</v>
      </c>
      <c r="AY49" s="293">
        <v>0.17457867895209325</v>
      </c>
      <c r="AZ49" s="284">
        <v>19.491581736306166</v>
      </c>
      <c r="BA49" s="290">
        <v>21.103035139094434</v>
      </c>
      <c r="BB49" s="294">
        <v>147.84205500000002</v>
      </c>
      <c r="BC49" s="295"/>
      <c r="BD49" s="295"/>
      <c r="BE49" s="295"/>
      <c r="BF49" s="290"/>
      <c r="BG49" s="296" t="s">
        <v>292</v>
      </c>
    </row>
    <row r="50" spans="1:59" x14ac:dyDescent="0.35">
      <c r="A50" s="279" t="s">
        <v>235</v>
      </c>
      <c r="B50" s="279" t="s">
        <v>236</v>
      </c>
      <c r="C50" s="279" t="s">
        <v>237</v>
      </c>
      <c r="D50" s="279">
        <v>0</v>
      </c>
      <c r="E50" s="279" t="s">
        <v>288</v>
      </c>
      <c r="F50" s="280">
        <v>44199</v>
      </c>
      <c r="G50" s="281">
        <v>2020</v>
      </c>
      <c r="H50" s="282">
        <v>271.85700000000003</v>
      </c>
      <c r="I50" s="282">
        <v>3336.44022</v>
      </c>
      <c r="J50" s="282">
        <v>12272.776570034979</v>
      </c>
      <c r="K50" s="283">
        <v>7.4507177577552361E-2</v>
      </c>
      <c r="L50" s="283">
        <v>0.14233476467114248</v>
      </c>
      <c r="M50" s="284">
        <v>82.526485648594303</v>
      </c>
      <c r="N50" s="284">
        <v>1240.60902506153</v>
      </c>
      <c r="O50" s="284">
        <v>0</v>
      </c>
      <c r="P50" s="284">
        <v>70.409138766261634</v>
      </c>
      <c r="Q50" s="285">
        <v>1.4081827753252327</v>
      </c>
      <c r="R50" s="285">
        <v>0.12662162186893389</v>
      </c>
      <c r="S50" s="285">
        <v>5.1798657946097856E-3</v>
      </c>
      <c r="T50" s="282">
        <v>4563.4617650512218</v>
      </c>
      <c r="U50" s="282">
        <v>0</v>
      </c>
      <c r="V50" s="286">
        <v>0.46752906683606171</v>
      </c>
      <c r="W50" s="286">
        <v>0</v>
      </c>
      <c r="X50" s="287">
        <v>4.9262680791287802E-2</v>
      </c>
      <c r="Y50" s="285">
        <v>49.262680791287799</v>
      </c>
      <c r="Z50" s="285">
        <v>42.895591408749901</v>
      </c>
      <c r="AA50" s="285">
        <v>64.152870356508686</v>
      </c>
      <c r="AB50" s="285">
        <v>15.984119542366386</v>
      </c>
      <c r="AC50" s="285">
        <v>391.08359298024851</v>
      </c>
      <c r="AD50" s="285">
        <v>1474.3968987018668</v>
      </c>
      <c r="AE50" s="285">
        <v>16.829262563602541</v>
      </c>
      <c r="AF50" s="285">
        <v>14.312872186618506</v>
      </c>
      <c r="AG50" s="285">
        <v>5.1908233728528108</v>
      </c>
      <c r="AH50" s="285">
        <v>22.704530342173896</v>
      </c>
      <c r="AI50" s="285">
        <v>8.6200257331289265</v>
      </c>
      <c r="AJ50" s="288">
        <v>34.275565675620975</v>
      </c>
      <c r="AK50" s="288">
        <v>370.01213874062307</v>
      </c>
      <c r="AL50" s="288">
        <v>5.1908233728528108</v>
      </c>
      <c r="AM50" s="288">
        <v>12.595264945060245</v>
      </c>
      <c r="AN50" s="285">
        <v>465.84053474893011</v>
      </c>
      <c r="AO50" s="285">
        <v>0.21758893166625676</v>
      </c>
      <c r="AP50" s="289">
        <v>0</v>
      </c>
      <c r="AQ50" s="290">
        <v>0</v>
      </c>
      <c r="AR50" s="289">
        <v>0</v>
      </c>
      <c r="AS50" s="285">
        <v>6.5909556962025295</v>
      </c>
      <c r="AT50" s="285">
        <v>7.5700162059837854</v>
      </c>
      <c r="AU50" s="285">
        <v>486.8056373961075</v>
      </c>
      <c r="AV50" s="292">
        <v>699.66316382346224</v>
      </c>
      <c r="AW50" s="292">
        <v>39.708465597245301</v>
      </c>
      <c r="AX50" s="282">
        <v>0</v>
      </c>
      <c r="AY50" s="293">
        <v>0.18120806450188073</v>
      </c>
      <c r="AZ50" s="284">
        <v>14.765042243522588</v>
      </c>
      <c r="BA50" s="290">
        <v>20.975079429384419</v>
      </c>
      <c r="BB50" s="294">
        <v>135.256158</v>
      </c>
      <c r="BC50" s="295"/>
      <c r="BD50" s="295"/>
      <c r="BE50" s="295"/>
      <c r="BF50" s="290"/>
      <c r="BG50" s="296" t="s">
        <v>293</v>
      </c>
    </row>
    <row r="51" spans="1:59" x14ac:dyDescent="0.35">
      <c r="A51" s="279" t="s">
        <v>235</v>
      </c>
      <c r="B51" s="279" t="s">
        <v>236</v>
      </c>
      <c r="C51" s="279" t="s">
        <v>237</v>
      </c>
      <c r="D51" s="279">
        <v>0</v>
      </c>
      <c r="E51" s="279" t="s">
        <v>288</v>
      </c>
      <c r="F51" s="280">
        <v>53334</v>
      </c>
      <c r="G51" s="281">
        <v>2025</v>
      </c>
      <c r="H51" s="282">
        <v>284.505</v>
      </c>
      <c r="I51" s="282">
        <v>3917.4801099999995</v>
      </c>
      <c r="J51" s="282">
        <v>13769.459622853727</v>
      </c>
      <c r="K51" s="283">
        <v>7.9720775885889578E-2</v>
      </c>
      <c r="L51" s="283">
        <v>0.15229456149084455</v>
      </c>
      <c r="M51" s="284">
        <v>82.526485648594303</v>
      </c>
      <c r="N51" s="284">
        <v>1330.5427654045686</v>
      </c>
      <c r="O51" s="284">
        <v>0</v>
      </c>
      <c r="P51" s="284">
        <v>75.513210295378471</v>
      </c>
      <c r="Q51" s="285">
        <v>1.5102642059075695</v>
      </c>
      <c r="R51" s="285">
        <v>8.1956126107686211E-2</v>
      </c>
      <c r="S51" s="285">
        <v>5.3083924918984537E-3</v>
      </c>
      <c r="T51" s="282">
        <v>4676.6937853625368</v>
      </c>
      <c r="U51" s="282">
        <v>0</v>
      </c>
      <c r="V51" s="286">
        <v>0.45327817185456876</v>
      </c>
      <c r="W51" s="286">
        <v>0</v>
      </c>
      <c r="X51" s="287">
        <v>5.1556413492609948E-2</v>
      </c>
      <c r="Y51" s="285">
        <v>51.556413492609948</v>
      </c>
      <c r="Z51" s="285">
        <v>45.897186722922768</v>
      </c>
      <c r="AA51" s="285">
        <v>66.663060951922802</v>
      </c>
      <c r="AB51" s="285">
        <v>13.39815518754734</v>
      </c>
      <c r="AC51" s="285">
        <v>322.79031470845706</v>
      </c>
      <c r="AD51" s="285">
        <v>824.34678958099323</v>
      </c>
      <c r="AE51" s="285">
        <v>13.735706830120659</v>
      </c>
      <c r="AF51" s="285">
        <v>11.388099854174788</v>
      </c>
      <c r="AG51" s="285">
        <v>4.0948863210075039</v>
      </c>
      <c r="AH51" s="285">
        <v>24.293267271221325</v>
      </c>
      <c r="AI51" s="285">
        <v>9.223207273007155</v>
      </c>
      <c r="AJ51" s="288">
        <v>36.673979449915613</v>
      </c>
      <c r="AK51" s="288">
        <v>300.24439709845075</v>
      </c>
      <c r="AL51" s="288">
        <v>4.0948863210075039</v>
      </c>
      <c r="AM51" s="288">
        <v>9.5503039947177264</v>
      </c>
      <c r="AN51" s="285">
        <v>498.43746883728875</v>
      </c>
      <c r="AO51" s="285">
        <v>0.23281459696329676</v>
      </c>
      <c r="AP51" s="289">
        <v>0</v>
      </c>
      <c r="AQ51" s="290">
        <v>0</v>
      </c>
      <c r="AR51" s="289">
        <v>0</v>
      </c>
      <c r="AS51" s="285">
        <v>6.5909556962025295</v>
      </c>
      <c r="AT51" s="285">
        <v>7.5522492072657723</v>
      </c>
      <c r="AU51" s="285">
        <v>485.66309532413192</v>
      </c>
      <c r="AV51" s="292">
        <v>682.74694309699191</v>
      </c>
      <c r="AW51" s="292">
        <v>38.748407667252664</v>
      </c>
      <c r="AX51" s="282">
        <v>0</v>
      </c>
      <c r="AY51" s="293">
        <v>0.18121443733013462</v>
      </c>
      <c r="AZ51" s="284">
        <v>13.160606319609357</v>
      </c>
      <c r="BA51" s="290">
        <v>20.925850445034619</v>
      </c>
      <c r="BB51" s="294">
        <v>138.53047700000002</v>
      </c>
      <c r="BC51" s="295"/>
      <c r="BD51" s="295"/>
      <c r="BE51" s="295"/>
      <c r="BF51" s="290"/>
      <c r="BG51" s="296" t="s">
        <v>294</v>
      </c>
    </row>
    <row r="52" spans="1:59" x14ac:dyDescent="0.35">
      <c r="A52" s="279" t="s">
        <v>235</v>
      </c>
      <c r="B52" s="279" t="s">
        <v>236</v>
      </c>
      <c r="C52" s="279" t="s">
        <v>237</v>
      </c>
      <c r="D52" s="279">
        <v>0</v>
      </c>
      <c r="E52" s="279" t="s">
        <v>288</v>
      </c>
      <c r="F52" s="280">
        <v>46026</v>
      </c>
      <c r="G52" s="281">
        <v>2030</v>
      </c>
      <c r="H52" s="282">
        <v>295.48200000000003</v>
      </c>
      <c r="I52" s="282">
        <v>4498.5199999999995</v>
      </c>
      <c r="J52" s="282">
        <v>15224.34530698993</v>
      </c>
      <c r="K52" s="283">
        <v>8.5297324027241453E-2</v>
      </c>
      <c r="L52" s="283">
        <v>0.16294771905041319</v>
      </c>
      <c r="M52" s="284">
        <v>82.526485648594303</v>
      </c>
      <c r="N52" s="284">
        <v>1424.9052537182126</v>
      </c>
      <c r="O52" s="284">
        <v>0</v>
      </c>
      <c r="P52" s="284">
        <v>80.868629609433171</v>
      </c>
      <c r="Q52" s="285">
        <v>1.6173725921886635</v>
      </c>
      <c r="R52" s="285">
        <v>0.10594353131889851</v>
      </c>
      <c r="S52" s="285">
        <v>5.4736755274049295E-3</v>
      </c>
      <c r="T52" s="282">
        <v>4822.3081396437428</v>
      </c>
      <c r="U52" s="282">
        <v>0</v>
      </c>
      <c r="V52" s="286">
        <v>0.44202920140232088</v>
      </c>
      <c r="W52" s="286">
        <v>0</v>
      </c>
      <c r="X52" s="287">
        <v>5.4685978330409973E-2</v>
      </c>
      <c r="Y52" s="285">
        <v>54.685978330409974</v>
      </c>
      <c r="Z52" s="285">
        <v>49.107740996938013</v>
      </c>
      <c r="AA52" s="285">
        <v>70.677224935502537</v>
      </c>
      <c r="AB52" s="285">
        <v>12.789619832497962</v>
      </c>
      <c r="AC52" s="285">
        <v>306.7755780597148</v>
      </c>
      <c r="AD52" s="285">
        <v>608.43538676134006</v>
      </c>
      <c r="AE52" s="285">
        <v>13.194779062146722</v>
      </c>
      <c r="AF52" s="285">
        <v>10.804188753378293</v>
      </c>
      <c r="AG52" s="285">
        <v>3.8816790097000564</v>
      </c>
      <c r="AH52" s="285">
        <v>25.992605678097689</v>
      </c>
      <c r="AI52" s="285">
        <v>9.8683798785884917</v>
      </c>
      <c r="AJ52" s="288">
        <v>39.239361118349521</v>
      </c>
      <c r="AK52" s="288">
        <v>282.65255088593381</v>
      </c>
      <c r="AL52" s="288">
        <v>3.8816790097000564</v>
      </c>
      <c r="AM52" s="288">
        <v>8.8378372291553813</v>
      </c>
      <c r="AN52" s="285">
        <v>533.30367001307059</v>
      </c>
      <c r="AO52" s="285">
        <v>0.24910021167303423</v>
      </c>
      <c r="AP52" s="289">
        <v>0</v>
      </c>
      <c r="AQ52" s="290">
        <v>0</v>
      </c>
      <c r="AR52" s="289">
        <v>0</v>
      </c>
      <c r="AS52" s="285">
        <v>6.5909556962025295</v>
      </c>
      <c r="AT52" s="285">
        <v>7.545413628737748</v>
      </c>
      <c r="AU52" s="285">
        <v>485.2235200208255</v>
      </c>
      <c r="AV52" s="292">
        <v>676.23228679061174</v>
      </c>
      <c r="AW52" s="292">
        <v>38.378676889365025</v>
      </c>
      <c r="AX52" s="282">
        <v>0</v>
      </c>
      <c r="AY52" s="293">
        <v>0.18507380595234216</v>
      </c>
      <c r="AZ52" s="284">
        <v>12.156437746283219</v>
      </c>
      <c r="BA52" s="290">
        <v>20.906910353141846</v>
      </c>
      <c r="BB52" s="294">
        <v>141.80479600000001</v>
      </c>
      <c r="BC52" s="295"/>
      <c r="BD52" s="295"/>
      <c r="BE52" s="295"/>
      <c r="BF52" s="290"/>
      <c r="BG52" s="296" t="s">
        <v>295</v>
      </c>
    </row>
    <row r="53" spans="1:59" x14ac:dyDescent="0.35">
      <c r="A53" s="279" t="s">
        <v>235</v>
      </c>
      <c r="B53" s="279" t="s">
        <v>236</v>
      </c>
      <c r="C53" s="279" t="s">
        <v>237</v>
      </c>
      <c r="D53" s="279">
        <v>0</v>
      </c>
      <c r="E53" s="279" t="s">
        <v>288</v>
      </c>
      <c r="F53" s="280">
        <v>38718</v>
      </c>
      <c r="G53" s="281">
        <v>2035</v>
      </c>
      <c r="H53" s="282">
        <v>304.84699999999998</v>
      </c>
      <c r="I53" s="282">
        <v>5876.94</v>
      </c>
      <c r="J53" s="282">
        <v>19278.326504771248</v>
      </c>
      <c r="K53" s="283">
        <v>9.7351226076688585E-2</v>
      </c>
      <c r="L53" s="283">
        <v>0.1859748830056803</v>
      </c>
      <c r="M53" s="284">
        <v>82.526485648594303</v>
      </c>
      <c r="N53" s="284">
        <v>1626.8346069674787</v>
      </c>
      <c r="O53" s="284">
        <v>0</v>
      </c>
      <c r="P53" s="284">
        <v>92.328865321650326</v>
      </c>
      <c r="Q53" s="285">
        <v>1.8465773064330067</v>
      </c>
      <c r="R53" s="285">
        <v>0.12188263303303376</v>
      </c>
      <c r="S53" s="285">
        <v>6.0573904497436644E-3</v>
      </c>
      <c r="T53" s="282">
        <v>5336.5609862241672</v>
      </c>
      <c r="U53" s="282">
        <v>0</v>
      </c>
      <c r="V53" s="286">
        <v>0.399943596320954</v>
      </c>
      <c r="W53" s="286">
        <v>0</v>
      </c>
      <c r="X53" s="287">
        <v>6.2226122696100152E-2</v>
      </c>
      <c r="Y53" s="285">
        <v>62.226122696100148</v>
      </c>
      <c r="Z53" s="285">
        <v>56.047464269739017</v>
      </c>
      <c r="AA53" s="285">
        <v>80.454717963884576</v>
      </c>
      <c r="AB53" s="285">
        <v>13.984196232429579</v>
      </c>
      <c r="AC53" s="285">
        <v>335.1744575773867</v>
      </c>
      <c r="AD53" s="285">
        <v>598.14630400128169</v>
      </c>
      <c r="AE53" s="285">
        <v>14.542804782428487</v>
      </c>
      <c r="AF53" s="285">
        <v>11.85606995333999</v>
      </c>
      <c r="AG53" s="285">
        <v>4.2629410181065142</v>
      </c>
      <c r="AH53" s="285">
        <v>29.665784232370001</v>
      </c>
      <c r="AI53" s="285">
        <v>11.262942607933851</v>
      </c>
      <c r="AJ53" s="288">
        <v>44.784521661805165</v>
      </c>
      <c r="AK53" s="288">
        <v>307.64245393990626</v>
      </c>
      <c r="AL53" s="288">
        <v>4.2629410181065142</v>
      </c>
      <c r="AM53" s="288">
        <v>9.6118409463960912</v>
      </c>
      <c r="AN53" s="285">
        <v>608.66816077784188</v>
      </c>
      <c r="AO53" s="285">
        <v>0.28430212693769924</v>
      </c>
      <c r="AP53" s="289">
        <v>0</v>
      </c>
      <c r="AQ53" s="290">
        <v>0</v>
      </c>
      <c r="AR53" s="289">
        <v>0</v>
      </c>
      <c r="AS53" s="285">
        <v>6.5909556962025295</v>
      </c>
      <c r="AT53" s="285">
        <v>7.5427837454043623</v>
      </c>
      <c r="AU53" s="285">
        <v>485.0543923158512</v>
      </c>
      <c r="AV53" s="292">
        <v>673.96173969343317</v>
      </c>
      <c r="AW53" s="292">
        <v>38.249814965575098</v>
      </c>
      <c r="AX53" s="282">
        <v>0</v>
      </c>
      <c r="AY53" s="293">
        <v>0.20412247027558136</v>
      </c>
      <c r="AZ53" s="284">
        <v>10.58818410535077</v>
      </c>
      <c r="BA53" s="290">
        <v>20.899623445121204</v>
      </c>
      <c r="BB53" s="294">
        <v>141.80479600000001</v>
      </c>
      <c r="BC53" s="295"/>
      <c r="BD53" s="295"/>
      <c r="BE53" s="295"/>
      <c r="BF53" s="290"/>
      <c r="BG53" s="296" t="s">
        <v>296</v>
      </c>
    </row>
    <row r="54" spans="1:59" x14ac:dyDescent="0.35">
      <c r="A54" s="279" t="s">
        <v>235</v>
      </c>
      <c r="B54" s="279" t="s">
        <v>236</v>
      </c>
      <c r="C54" s="279" t="s">
        <v>237</v>
      </c>
      <c r="D54" s="279">
        <v>0</v>
      </c>
      <c r="E54" s="279" t="s">
        <v>288</v>
      </c>
      <c r="F54" s="280">
        <v>53334</v>
      </c>
      <c r="G54" s="281">
        <v>2040</v>
      </c>
      <c r="H54" s="282">
        <v>312.43900000000002</v>
      </c>
      <c r="I54" s="282">
        <v>7255.3599999999988</v>
      </c>
      <c r="J54" s="282">
        <v>23221.684872887185</v>
      </c>
      <c r="K54" s="283">
        <v>0.10260100693902857</v>
      </c>
      <c r="L54" s="283">
        <v>0.19600380430810829</v>
      </c>
      <c r="M54" s="284">
        <v>82.526485648594303</v>
      </c>
      <c r="N54" s="284">
        <v>1714.7936280694396</v>
      </c>
      <c r="O54" s="284">
        <v>0</v>
      </c>
      <c r="P54" s="284">
        <v>97.32086424911688</v>
      </c>
      <c r="Q54" s="285">
        <v>1.9464172849823378</v>
      </c>
      <c r="R54" s="285">
        <v>0.11674952619035585</v>
      </c>
      <c r="S54" s="285">
        <v>6.2297513594088373E-3</v>
      </c>
      <c r="T54" s="282">
        <v>5488.4109476391859</v>
      </c>
      <c r="U54" s="282">
        <v>0</v>
      </c>
      <c r="V54" s="286">
        <v>0.34776716737116697</v>
      </c>
      <c r="W54" s="286">
        <v>0</v>
      </c>
      <c r="X54" s="287">
        <v>6.5519417061207855E-2</v>
      </c>
      <c r="Y54" s="285">
        <v>65.519417061207861</v>
      </c>
      <c r="Z54" s="285">
        <v>59.069891383577854</v>
      </c>
      <c r="AA54" s="285">
        <v>84.716322910719526</v>
      </c>
      <c r="AB54" s="285">
        <v>14.53562954651683</v>
      </c>
      <c r="AC54" s="285">
        <v>348.23960415780977</v>
      </c>
      <c r="AD54" s="285">
        <v>601.18494601136194</v>
      </c>
      <c r="AE54" s="285">
        <v>15.157614319956068</v>
      </c>
      <c r="AF54" s="285">
        <v>12.339631698914317</v>
      </c>
      <c r="AG54" s="285">
        <v>4.4382970664309243</v>
      </c>
      <c r="AH54" s="285">
        <v>31.265547229393974</v>
      </c>
      <c r="AI54" s="285">
        <v>11.870310376790492</v>
      </c>
      <c r="AJ54" s="288">
        <v>47.199581006787362</v>
      </c>
      <c r="AK54" s="288">
        <v>319.22290401869697</v>
      </c>
      <c r="AL54" s="288">
        <v>4.4382970664309243</v>
      </c>
      <c r="AM54" s="288">
        <v>9.9743799361244516</v>
      </c>
      <c r="AN54" s="285">
        <v>641.49132545957184</v>
      </c>
      <c r="AO54" s="285">
        <v>0.29963346202826291</v>
      </c>
      <c r="AP54" s="289">
        <v>0</v>
      </c>
      <c r="AQ54" s="290">
        <v>0</v>
      </c>
      <c r="AR54" s="289">
        <v>0</v>
      </c>
      <c r="AS54" s="285">
        <v>6.5909556962025295</v>
      </c>
      <c r="AT54" s="285">
        <v>7.5417719383833663</v>
      </c>
      <c r="AU54" s="285">
        <v>484.98933266733366</v>
      </c>
      <c r="AV54" s="292">
        <v>673.2309414504856</v>
      </c>
      <c r="AW54" s="292">
        <v>38.208339469380562</v>
      </c>
      <c r="AX54" s="282">
        <v>0</v>
      </c>
      <c r="AY54" s="293">
        <v>0.20970306863486265</v>
      </c>
      <c r="AZ54" s="284">
        <v>9.030484643244149</v>
      </c>
      <c r="BA54" s="290">
        <v>20.89681991973168</v>
      </c>
      <c r="BB54" s="294">
        <v>141.80479600000001</v>
      </c>
      <c r="BC54" s="295"/>
      <c r="BD54" s="295"/>
      <c r="BE54" s="295"/>
      <c r="BF54" s="290"/>
      <c r="BG54" s="296" t="s">
        <v>297</v>
      </c>
    </row>
    <row r="55" spans="1:59" x14ac:dyDescent="0.35">
      <c r="A55" s="279" t="s">
        <v>235</v>
      </c>
      <c r="B55" s="279" t="s">
        <v>236</v>
      </c>
      <c r="C55" s="279" t="s">
        <v>237</v>
      </c>
      <c r="D55" s="279">
        <v>0</v>
      </c>
      <c r="E55" s="279" t="s">
        <v>288</v>
      </c>
      <c r="F55" s="280">
        <v>46026</v>
      </c>
      <c r="G55" s="281">
        <v>2045</v>
      </c>
      <c r="H55" s="282">
        <v>318.21600000000001</v>
      </c>
      <c r="I55" s="282">
        <v>8633.7799999999988</v>
      </c>
      <c r="J55" s="282">
        <v>27131.822409935383</v>
      </c>
      <c r="K55" s="283">
        <v>0.1070776042379247</v>
      </c>
      <c r="L55" s="283">
        <v>0.20455566914222836</v>
      </c>
      <c r="M55" s="284">
        <v>82.526485648594303</v>
      </c>
      <c r="N55" s="284">
        <v>1789.7043798290149</v>
      </c>
      <c r="O55" s="284">
        <v>0</v>
      </c>
      <c r="P55" s="284">
        <v>101.57232575647076</v>
      </c>
      <c r="Q55" s="285">
        <v>2.031446515129415</v>
      </c>
      <c r="R55" s="285">
        <v>0.12426016625534284</v>
      </c>
      <c r="S55" s="285">
        <v>6.3838603814057584E-3</v>
      </c>
      <c r="T55" s="282">
        <v>5624.1809960184746</v>
      </c>
      <c r="U55" s="282">
        <v>0</v>
      </c>
      <c r="V55" s="286">
        <v>0.31019233856142864</v>
      </c>
      <c r="W55" s="286">
        <v>0</v>
      </c>
      <c r="X55" s="287">
        <v>6.8359427954365129E-2</v>
      </c>
      <c r="Y55" s="285">
        <v>68.359427954365131</v>
      </c>
      <c r="Z55" s="285">
        <v>61.647176858952129</v>
      </c>
      <c r="AA55" s="285">
        <v>88.389926186721667</v>
      </c>
      <c r="AB55" s="285">
        <v>15.109070270956249</v>
      </c>
      <c r="AC55" s="285">
        <v>361.93354575813424</v>
      </c>
      <c r="AD55" s="285">
        <v>618.05363572386568</v>
      </c>
      <c r="AE55" s="285">
        <v>15.766609593108118</v>
      </c>
      <c r="AF55" s="285">
        <v>12.829884285331206</v>
      </c>
      <c r="AG55" s="285">
        <v>4.6150817881591939</v>
      </c>
      <c r="AH55" s="285">
        <v>32.629698123319685</v>
      </c>
      <c r="AI55" s="285">
        <v>12.388225303092533</v>
      </c>
      <c r="AJ55" s="288">
        <v>49.258951555859596</v>
      </c>
      <c r="AK55" s="288">
        <v>331.65081451375045</v>
      </c>
      <c r="AL55" s="288">
        <v>4.6150817881591939</v>
      </c>
      <c r="AM55" s="288">
        <v>10.361433940702531</v>
      </c>
      <c r="AN55" s="285">
        <v>669.48031000033791</v>
      </c>
      <c r="AO55" s="285">
        <v>0.31270680535149042</v>
      </c>
      <c r="AP55" s="289">
        <v>0</v>
      </c>
      <c r="AQ55" s="290">
        <v>0</v>
      </c>
      <c r="AR55" s="289">
        <v>0</v>
      </c>
      <c r="AS55" s="285">
        <v>6.5909556962025295</v>
      </c>
      <c r="AT55" s="285">
        <v>7.5413826612490009</v>
      </c>
      <c r="AU55" s="285">
        <v>484.96429700706648</v>
      </c>
      <c r="AV55" s="292">
        <v>673.0123332832145</v>
      </c>
      <c r="AW55" s="292">
        <v>38.195932649444629</v>
      </c>
      <c r="AX55" s="282">
        <v>0</v>
      </c>
      <c r="AY55" s="293">
        <v>0.2148208385322081</v>
      </c>
      <c r="AZ55" s="284">
        <v>7.9176708179227573</v>
      </c>
      <c r="BA55" s="290">
        <v>20.8957413066097</v>
      </c>
      <c r="BB55" s="294">
        <v>141.80479600000001</v>
      </c>
      <c r="BC55" s="295"/>
      <c r="BD55" s="295"/>
      <c r="BE55" s="295"/>
      <c r="BF55" s="290"/>
      <c r="BG55" s="296" t="s">
        <v>298</v>
      </c>
    </row>
    <row r="56" spans="1:59" x14ac:dyDescent="0.35">
      <c r="A56" s="279" t="s">
        <v>235</v>
      </c>
      <c r="B56" s="279" t="s">
        <v>236</v>
      </c>
      <c r="C56" s="279" t="s">
        <v>237</v>
      </c>
      <c r="D56" s="279">
        <v>0</v>
      </c>
      <c r="E56" s="279" t="s">
        <v>288</v>
      </c>
      <c r="F56" s="280">
        <v>42372</v>
      </c>
      <c r="G56" s="281">
        <v>2050</v>
      </c>
      <c r="H56" s="282">
        <v>322.23700000000002</v>
      </c>
      <c r="I56" s="282">
        <v>10012.199999999999</v>
      </c>
      <c r="J56" s="282">
        <v>31070.919850917173</v>
      </c>
      <c r="K56" s="283">
        <v>0.11204932459805604</v>
      </c>
      <c r="L56" s="283">
        <v>0.21405339362068135</v>
      </c>
      <c r="M56" s="284">
        <v>82.526485648594303</v>
      </c>
      <c r="N56" s="284">
        <v>1872.8393395795358</v>
      </c>
      <c r="O56" s="284">
        <v>0</v>
      </c>
      <c r="P56" s="284">
        <v>106.29054140633006</v>
      </c>
      <c r="Q56" s="285">
        <v>2.1258108281266015</v>
      </c>
      <c r="R56" s="285">
        <v>0.12706936260208776</v>
      </c>
      <c r="S56" s="285">
        <v>6.597041395390974E-3</v>
      </c>
      <c r="T56" s="282">
        <v>5811.9934693394471</v>
      </c>
      <c r="U56" s="282">
        <v>0</v>
      </c>
      <c r="V56" s="286">
        <v>0.28563728213395817</v>
      </c>
      <c r="W56" s="286">
        <v>0</v>
      </c>
      <c r="X56" s="287">
        <v>7.1528002899948664E-2</v>
      </c>
      <c r="Y56" s="285">
        <v>71.52800289994866</v>
      </c>
      <c r="Z56" s="285">
        <v>64.509516991433173</v>
      </c>
      <c r="AA56" s="285">
        <v>92.492304975185206</v>
      </c>
      <c r="AB56" s="285">
        <v>15.792544577637123</v>
      </c>
      <c r="AC56" s="285">
        <v>378.33371055068523</v>
      </c>
      <c r="AD56" s="285">
        <v>643.78530364840276</v>
      </c>
      <c r="AE56" s="285">
        <v>16.48716345727982</v>
      </c>
      <c r="AF56" s="285">
        <v>13.415020755868934</v>
      </c>
      <c r="AG56" s="285">
        <v>4.8258322741622584</v>
      </c>
      <c r="AH56" s="285">
        <v>34.144727671609189</v>
      </c>
      <c r="AI56" s="285">
        <v>12.963423004931869</v>
      </c>
      <c r="AJ56" s="288">
        <v>51.546093986501305</v>
      </c>
      <c r="AK56" s="288">
        <v>346.64492178056656</v>
      </c>
      <c r="AL56" s="288">
        <v>4.8258322741622584</v>
      </c>
      <c r="AM56" s="288">
        <v>10.831957790735011</v>
      </c>
      <c r="AN56" s="285">
        <v>700.56495096644653</v>
      </c>
      <c r="AO56" s="285">
        <v>0.3272260953542166</v>
      </c>
      <c r="AP56" s="289">
        <v>0</v>
      </c>
      <c r="AQ56" s="290">
        <v>0</v>
      </c>
      <c r="AR56" s="289">
        <v>0</v>
      </c>
      <c r="AS56" s="285">
        <v>6.5909556962025295</v>
      </c>
      <c r="AT56" s="285">
        <v>7.5412328928799397</v>
      </c>
      <c r="AU56" s="285">
        <v>484.95466581028734</v>
      </c>
      <c r="AV56" s="292">
        <v>672.94795899580265</v>
      </c>
      <c r="AW56" s="292">
        <v>38.192279171157914</v>
      </c>
      <c r="AX56" s="282">
        <v>0</v>
      </c>
      <c r="AY56" s="293">
        <v>0.22197327712195886</v>
      </c>
      <c r="AZ56" s="284">
        <v>7.1440845068964522</v>
      </c>
      <c r="BA56" s="290">
        <v>20.895326326859117</v>
      </c>
      <c r="BB56" s="294">
        <v>141.80479600000001</v>
      </c>
      <c r="BC56" s="295"/>
      <c r="BD56" s="295"/>
      <c r="BE56" s="295"/>
      <c r="BF56" s="290"/>
      <c r="BG56" s="296" t="s">
        <v>299</v>
      </c>
    </row>
    <row r="57" spans="1:59" x14ac:dyDescent="0.35">
      <c r="A57" s="279" t="s">
        <v>235</v>
      </c>
      <c r="B57" s="279" t="s">
        <v>236</v>
      </c>
      <c r="C57" s="279" t="s">
        <v>237</v>
      </c>
      <c r="D57" s="279">
        <v>0</v>
      </c>
      <c r="E57" s="279" t="s">
        <v>300</v>
      </c>
      <c r="F57" s="280">
        <v>42372</v>
      </c>
      <c r="G57" s="281">
        <v>2000</v>
      </c>
      <c r="H57" s="282">
        <v>211.54042799999999</v>
      </c>
      <c r="I57" s="282">
        <v>776.36961000000008</v>
      </c>
      <c r="J57" s="282">
        <v>3670.0767666027418</v>
      </c>
      <c r="K57" s="284"/>
      <c r="L57" s="284"/>
      <c r="M57" s="284">
        <v>31.752755670426136</v>
      </c>
      <c r="N57" s="284">
        <v>0</v>
      </c>
      <c r="O57" s="284">
        <v>545.97201459999997</v>
      </c>
      <c r="P57" s="284">
        <v>0</v>
      </c>
      <c r="Q57" s="285">
        <v>0</v>
      </c>
      <c r="R57" s="285">
        <v>0</v>
      </c>
      <c r="S57" s="285">
        <v>0</v>
      </c>
      <c r="T57" s="282">
        <v>0</v>
      </c>
      <c r="U57" s="282">
        <v>703.23723078238459</v>
      </c>
      <c r="V57" s="286">
        <v>0</v>
      </c>
      <c r="W57" s="286">
        <v>0.62629999999999997</v>
      </c>
      <c r="X57" s="287">
        <v>1.8400265161906695E-2</v>
      </c>
      <c r="Y57" s="285">
        <v>18.400265161906695</v>
      </c>
      <c r="Z57" s="285">
        <v>17.786372590774413</v>
      </c>
      <c r="AA57" s="285">
        <v>24.077365843859997</v>
      </c>
      <c r="AB57" s="285">
        <v>4.0128943073099999E-2</v>
      </c>
      <c r="AC57" s="285">
        <v>258.00294354665033</v>
      </c>
      <c r="AD57" s="285">
        <v>39.116302815823495</v>
      </c>
      <c r="AE57" s="285">
        <v>10.511428915039948</v>
      </c>
      <c r="AF57" s="285">
        <v>9.1913750215439389</v>
      </c>
      <c r="AG57" s="285">
        <v>5.1672895325524193</v>
      </c>
      <c r="AH57" s="285">
        <v>49.681207356304682</v>
      </c>
      <c r="AI57" s="285">
        <v>3.633830302666416</v>
      </c>
      <c r="AJ57" s="285">
        <v>14.152542288107997</v>
      </c>
      <c r="AK57" s="285">
        <v>5.1672895325524193</v>
      </c>
      <c r="AL57" s="285">
        <v>8.4891185177646893</v>
      </c>
      <c r="AM57" s="285">
        <v>8.4891185177646893</v>
      </c>
      <c r="AN57" s="285">
        <v>191.09020510999997</v>
      </c>
      <c r="AO57" s="300">
        <v>8.9256109076425241E-2</v>
      </c>
      <c r="AP57" s="289">
        <v>0</v>
      </c>
      <c r="AQ57" s="290">
        <v>0</v>
      </c>
      <c r="AR57" s="289">
        <v>0</v>
      </c>
      <c r="AS57" s="285" t="s">
        <v>264</v>
      </c>
      <c r="AT57" s="285" t="s">
        <v>264</v>
      </c>
      <c r="AU57" s="285">
        <v>0</v>
      </c>
      <c r="AV57" s="292">
        <v>0</v>
      </c>
      <c r="AW57" s="292">
        <v>0</v>
      </c>
      <c r="AX57" s="282">
        <v>33.701846742799511</v>
      </c>
      <c r="AY57" s="293">
        <v>8.6982263087350353E-2</v>
      </c>
      <c r="AZ57" s="284">
        <v>23.700393375658656</v>
      </c>
      <c r="BA57" s="290" t="e">
        <v>#VALUE!</v>
      </c>
      <c r="BB57" s="294">
        <v>160.427952</v>
      </c>
      <c r="BC57" s="295"/>
      <c r="BD57" s="295"/>
      <c r="BE57" s="295"/>
      <c r="BF57" s="290"/>
      <c r="BG57" s="296" t="s">
        <v>301</v>
      </c>
    </row>
    <row r="58" spans="1:59" x14ac:dyDescent="0.35">
      <c r="A58" s="279" t="s">
        <v>235</v>
      </c>
      <c r="B58" s="279" t="s">
        <v>236</v>
      </c>
      <c r="C58" s="279" t="s">
        <v>237</v>
      </c>
      <c r="D58" s="279">
        <v>0</v>
      </c>
      <c r="E58" s="279" t="s">
        <v>300</v>
      </c>
      <c r="F58" s="280">
        <v>40545</v>
      </c>
      <c r="G58" s="281">
        <v>2005</v>
      </c>
      <c r="H58" s="282">
        <v>226.25470300000001</v>
      </c>
      <c r="I58" s="282">
        <v>1098.69534</v>
      </c>
      <c r="J58" s="282">
        <v>4856.0110593590625</v>
      </c>
      <c r="K58" s="284"/>
      <c r="L58" s="284"/>
      <c r="M58" s="284">
        <v>57.139620659510229</v>
      </c>
      <c r="N58" s="284">
        <v>0</v>
      </c>
      <c r="O58" s="284">
        <v>683.04618821882195</v>
      </c>
      <c r="P58" s="284">
        <v>0</v>
      </c>
      <c r="Q58" s="285">
        <v>0</v>
      </c>
      <c r="R58" s="285">
        <v>0</v>
      </c>
      <c r="S58" s="285">
        <v>0</v>
      </c>
      <c r="T58" s="282">
        <v>0</v>
      </c>
      <c r="U58" s="282">
        <v>621.68843659500908</v>
      </c>
      <c r="V58" s="286">
        <v>0</v>
      </c>
      <c r="W58" s="286">
        <v>0.63086308630863086</v>
      </c>
      <c r="X58" s="287">
        <v>2.2362221889610817E-2</v>
      </c>
      <c r="Y58" s="285">
        <v>22.362221889610819</v>
      </c>
      <c r="Z58" s="285">
        <v>21.616135345347022</v>
      </c>
      <c r="AA58" s="285">
        <v>29.26161330985439</v>
      </c>
      <c r="AB58" s="285">
        <v>4.8812790326977426E-2</v>
      </c>
      <c r="AC58" s="285">
        <v>286.22863158062182</v>
      </c>
      <c r="AD58" s="285">
        <v>47.538846971634243</v>
      </c>
      <c r="AE58" s="285">
        <v>12.774754670476849</v>
      </c>
      <c r="AF58" s="285">
        <v>11.1704631214931</v>
      </c>
      <c r="AG58" s="285">
        <v>6.2799091227329651</v>
      </c>
      <c r="AH58" s="285">
        <v>27.840560939510961</v>
      </c>
      <c r="AI58" s="285">
        <v>4.4162694018067157</v>
      </c>
      <c r="AJ58" s="285">
        <v>17.199865943540306</v>
      </c>
      <c r="AK58" s="285">
        <v>6.2799091227329651</v>
      </c>
      <c r="AL58" s="285">
        <v>10.316993558775588</v>
      </c>
      <c r="AM58" s="285">
        <v>10.316993558775588</v>
      </c>
      <c r="AN58" s="285">
        <v>232.23570399439947</v>
      </c>
      <c r="AO58" s="300">
        <v>0.10847471389353687</v>
      </c>
      <c r="AP58" s="289">
        <v>0</v>
      </c>
      <c r="AQ58" s="290">
        <v>0</v>
      </c>
      <c r="AR58" s="289">
        <v>0</v>
      </c>
      <c r="AS58" s="285" t="s">
        <v>264</v>
      </c>
      <c r="AT58" s="285" t="s">
        <v>264</v>
      </c>
      <c r="AU58" s="285">
        <v>0</v>
      </c>
      <c r="AV58" s="292">
        <v>0</v>
      </c>
      <c r="AW58" s="292">
        <v>0</v>
      </c>
      <c r="AX58" s="282">
        <v>32.738960081052113</v>
      </c>
      <c r="AY58" s="293">
        <v>9.8836495299772037E-2</v>
      </c>
      <c r="AZ58" s="284">
        <v>20.353432908535698</v>
      </c>
      <c r="BA58" s="290" t="e">
        <v>#VALUE!</v>
      </c>
      <c r="BB58" s="294">
        <v>160.427952</v>
      </c>
      <c r="BC58" s="295"/>
      <c r="BD58" s="295"/>
      <c r="BE58" s="295"/>
      <c r="BF58" s="290"/>
      <c r="BG58" s="296" t="s">
        <v>302</v>
      </c>
    </row>
    <row r="59" spans="1:59" x14ac:dyDescent="0.35">
      <c r="A59" s="279" t="s">
        <v>235</v>
      </c>
      <c r="B59" s="279" t="s">
        <v>236</v>
      </c>
      <c r="C59" s="279" t="s">
        <v>237</v>
      </c>
      <c r="D59" s="279">
        <v>0</v>
      </c>
      <c r="E59" s="279" t="s">
        <v>300</v>
      </c>
      <c r="F59" s="280">
        <v>36891</v>
      </c>
      <c r="G59" s="281">
        <v>2010</v>
      </c>
      <c r="H59" s="282">
        <v>241.61312599999999</v>
      </c>
      <c r="I59" s="282">
        <v>1623.2067900000002</v>
      </c>
      <c r="J59" s="282">
        <v>6718.2061540812165</v>
      </c>
      <c r="K59" s="284"/>
      <c r="L59" s="284"/>
      <c r="M59" s="284">
        <v>82.526485648594303</v>
      </c>
      <c r="N59" s="284">
        <v>0</v>
      </c>
      <c r="O59" s="284">
        <v>416.44798922645583</v>
      </c>
      <c r="P59" s="284">
        <v>0</v>
      </c>
      <c r="Q59" s="285">
        <v>0</v>
      </c>
      <c r="R59" s="285">
        <v>0</v>
      </c>
      <c r="S59" s="285">
        <v>0</v>
      </c>
      <c r="T59" s="282">
        <v>0</v>
      </c>
      <c r="U59" s="282">
        <v>256.55880186803296</v>
      </c>
      <c r="V59" s="286">
        <v>0</v>
      </c>
      <c r="W59" s="286">
        <v>0.65376537653765376</v>
      </c>
      <c r="X59" s="287">
        <v>1.3236865002191176E-2</v>
      </c>
      <c r="Y59" s="285">
        <v>13.236865002191177</v>
      </c>
      <c r="Z59" s="285">
        <v>12.7924948655641</v>
      </c>
      <c r="AA59" s="285">
        <v>17.289193752415088</v>
      </c>
      <c r="AB59" s="285">
        <v>4.0739237639932153E-2</v>
      </c>
      <c r="AC59" s="285">
        <v>157.40305376980183</v>
      </c>
      <c r="AD59" s="285">
        <v>28.139748311849935</v>
      </c>
      <c r="AE59" s="285">
        <v>7.5614177631862782</v>
      </c>
      <c r="AF59" s="285">
        <v>6.6110574161844724</v>
      </c>
      <c r="AG59" s="285">
        <v>3.7162000026814535</v>
      </c>
      <c r="AH59" s="285">
        <v>16.430389991930262</v>
      </c>
      <c r="AI59" s="285">
        <v>2.6138638203547622</v>
      </c>
      <c r="AJ59" s="285">
        <v>10.178631045209338</v>
      </c>
      <c r="AK59" s="285">
        <v>3.7162000026814535</v>
      </c>
      <c r="AL59" s="285">
        <v>6.1051857186909588</v>
      </c>
      <c r="AM59" s="285">
        <v>6.1051857186909588</v>
      </c>
      <c r="AN59" s="285">
        <v>137.42783644473042</v>
      </c>
      <c r="AO59" s="300">
        <v>6.4191013625146176E-2</v>
      </c>
      <c r="AP59" s="289">
        <v>0</v>
      </c>
      <c r="AQ59" s="290">
        <v>0</v>
      </c>
      <c r="AR59" s="289">
        <v>0</v>
      </c>
      <c r="AS59" s="285" t="s">
        <v>264</v>
      </c>
      <c r="AT59" s="285" t="s">
        <v>264</v>
      </c>
      <c r="AU59" s="285">
        <v>0</v>
      </c>
      <c r="AV59" s="292">
        <v>0</v>
      </c>
      <c r="AW59" s="292">
        <v>0</v>
      </c>
      <c r="AX59" s="282">
        <v>31.785157677861289</v>
      </c>
      <c r="AY59" s="293">
        <v>5.4785372058764624E-2</v>
      </c>
      <c r="AZ59" s="284">
        <v>8.1547619710185995</v>
      </c>
      <c r="BA59" s="290" t="e">
        <v>#VALUE!</v>
      </c>
      <c r="BB59" s="294">
        <v>160.427952</v>
      </c>
      <c r="BC59" s="295"/>
      <c r="BD59" s="295"/>
      <c r="BE59" s="295"/>
      <c r="BF59" s="290"/>
      <c r="BG59" s="296" t="s">
        <v>303</v>
      </c>
    </row>
    <row r="60" spans="1:59" x14ac:dyDescent="0.35">
      <c r="A60" s="279" t="s">
        <v>235</v>
      </c>
      <c r="B60" s="279" t="s">
        <v>236</v>
      </c>
      <c r="C60" s="279" t="s">
        <v>237</v>
      </c>
      <c r="D60" s="279">
        <v>0</v>
      </c>
      <c r="E60" s="279" t="s">
        <v>300</v>
      </c>
      <c r="F60" s="280">
        <v>35064</v>
      </c>
      <c r="G60" s="281">
        <v>2015</v>
      </c>
      <c r="H60" s="282">
        <v>257.56381499999998</v>
      </c>
      <c r="I60" s="282">
        <v>2306.9010600000001</v>
      </c>
      <c r="J60" s="282">
        <v>8956.6193915865097</v>
      </c>
      <c r="K60" s="284"/>
      <c r="L60" s="284"/>
      <c r="M60" s="284">
        <v>82.526485648594303</v>
      </c>
      <c r="N60" s="284">
        <v>0</v>
      </c>
      <c r="O60" s="284">
        <v>435.04929762771906</v>
      </c>
      <c r="P60" s="284">
        <v>0</v>
      </c>
      <c r="Q60" s="285">
        <v>0</v>
      </c>
      <c r="R60" s="285">
        <v>0</v>
      </c>
      <c r="S60" s="285">
        <v>0</v>
      </c>
      <c r="T60" s="282">
        <v>0</v>
      </c>
      <c r="U60" s="282">
        <v>188.58602354958344</v>
      </c>
      <c r="V60" s="286">
        <v>0</v>
      </c>
      <c r="W60" s="286">
        <v>0.61845947261635792</v>
      </c>
      <c r="X60" s="287">
        <v>1.3828110522739859E-2</v>
      </c>
      <c r="Y60" s="285">
        <v>13.828110522739859</v>
      </c>
      <c r="Z60" s="285">
        <v>13.363891890815529</v>
      </c>
      <c r="AA60" s="285">
        <v>18.061442948755875</v>
      </c>
      <c r="AB60" s="285">
        <v>4.2558920152459913E-2</v>
      </c>
      <c r="AC60" s="285">
        <v>157.71621107256524</v>
      </c>
      <c r="AD60" s="285">
        <v>29.396654696858349</v>
      </c>
      <c r="AE60" s="285">
        <v>7.8991604523155434</v>
      </c>
      <c r="AF60" s="285">
        <v>6.9063507566213627</v>
      </c>
      <c r="AG60" s="285">
        <v>3.8821899560944924</v>
      </c>
      <c r="AH60" s="285">
        <v>10.485999243251607</v>
      </c>
      <c r="AI60" s="285">
        <v>2.730616183913142</v>
      </c>
      <c r="AJ60" s="285">
        <v>10.633275706902387</v>
      </c>
      <c r="AK60" s="285">
        <v>3.8821899560944924</v>
      </c>
      <c r="AL60" s="285">
        <v>6.3778834992980942</v>
      </c>
      <c r="AM60" s="285">
        <v>6.3778834992980942</v>
      </c>
      <c r="AN60" s="285">
        <v>143.5662682171473</v>
      </c>
      <c r="AO60" s="300">
        <v>6.7058206820745314E-2</v>
      </c>
      <c r="AP60" s="289">
        <v>0</v>
      </c>
      <c r="AQ60" s="290">
        <v>0</v>
      </c>
      <c r="AR60" s="289">
        <v>0</v>
      </c>
      <c r="AS60" s="285" t="s">
        <v>264</v>
      </c>
      <c r="AT60" s="285" t="s">
        <v>264</v>
      </c>
      <c r="AU60" s="285">
        <v>0</v>
      </c>
      <c r="AV60" s="292">
        <v>0</v>
      </c>
      <c r="AW60" s="292">
        <v>0</v>
      </c>
      <c r="AX60" s="282">
        <v>31.785157677861296</v>
      </c>
      <c r="AY60" s="293">
        <v>5.3688094823179489E-2</v>
      </c>
      <c r="AZ60" s="284">
        <v>5.9942364943643733</v>
      </c>
      <c r="BA60" s="290" t="e">
        <v>#VALUE!</v>
      </c>
      <c r="BB60" s="294">
        <v>147.84205500000002</v>
      </c>
      <c r="BC60" s="295"/>
      <c r="BD60" s="295"/>
      <c r="BE60" s="295"/>
      <c r="BF60" s="290"/>
      <c r="BG60" s="296" t="s">
        <v>304</v>
      </c>
    </row>
    <row r="61" spans="1:59" x14ac:dyDescent="0.35">
      <c r="A61" s="279" t="s">
        <v>235</v>
      </c>
      <c r="B61" s="279" t="s">
        <v>236</v>
      </c>
      <c r="C61" s="279" t="s">
        <v>237</v>
      </c>
      <c r="D61" s="279">
        <v>0</v>
      </c>
      <c r="E61" s="279" t="s">
        <v>300</v>
      </c>
      <c r="F61" s="280">
        <v>51507</v>
      </c>
      <c r="G61" s="281">
        <v>2020</v>
      </c>
      <c r="H61" s="282">
        <v>271.85700000000003</v>
      </c>
      <c r="I61" s="282">
        <v>3336.44022</v>
      </c>
      <c r="J61" s="282">
        <v>12272.776570034979</v>
      </c>
      <c r="K61" s="284"/>
      <c r="L61" s="284"/>
      <c r="M61" s="284">
        <v>82.526485648594303</v>
      </c>
      <c r="N61" s="284">
        <v>0</v>
      </c>
      <c r="O61" s="284">
        <v>488.67049196929418</v>
      </c>
      <c r="P61" s="284">
        <v>0</v>
      </c>
      <c r="Q61" s="285">
        <v>0</v>
      </c>
      <c r="R61" s="285">
        <v>0</v>
      </c>
      <c r="S61" s="285">
        <v>0</v>
      </c>
      <c r="T61" s="282">
        <v>0</v>
      </c>
      <c r="U61" s="282">
        <v>146.46463288627248</v>
      </c>
      <c r="V61" s="286">
        <v>0</v>
      </c>
      <c r="W61" s="286">
        <v>0.57384233154557218</v>
      </c>
      <c r="X61" s="287">
        <v>1.5532468639762063E-2</v>
      </c>
      <c r="Y61" s="285">
        <v>15.532468639762063</v>
      </c>
      <c r="Z61" s="285">
        <v>15.01103360129455</v>
      </c>
      <c r="AA61" s="285">
        <v>20.287572602856031</v>
      </c>
      <c r="AB61" s="285">
        <v>4.7804440926557196E-2</v>
      </c>
      <c r="AC61" s="285">
        <v>173.3167489808655</v>
      </c>
      <c r="AD61" s="285">
        <v>33.019884852814783</v>
      </c>
      <c r="AE61" s="285">
        <v>8.8727568241716526</v>
      </c>
      <c r="AF61" s="285">
        <v>7.7575802106883698</v>
      </c>
      <c r="AG61" s="285">
        <v>4.360682079267133</v>
      </c>
      <c r="AH61" s="285">
        <v>8.0277320595679686</v>
      </c>
      <c r="AI61" s="285">
        <v>3.0671732174913231</v>
      </c>
      <c r="AJ61" s="285">
        <v>11.943860383803226</v>
      </c>
      <c r="AK61" s="285">
        <v>4.360682079267133</v>
      </c>
      <c r="AL61" s="285">
        <v>7.1639777016531481</v>
      </c>
      <c r="AM61" s="285">
        <v>7.1639777016531481</v>
      </c>
      <c r="AN61" s="285">
        <v>161.26126234986708</v>
      </c>
      <c r="AO61" s="300">
        <v>7.5323341737040875E-2</v>
      </c>
      <c r="AP61" s="289">
        <v>0</v>
      </c>
      <c r="AQ61" s="290">
        <v>0</v>
      </c>
      <c r="AR61" s="289">
        <v>0</v>
      </c>
      <c r="AS61" s="285" t="s">
        <v>264</v>
      </c>
      <c r="AT61" s="285" t="s">
        <v>264</v>
      </c>
      <c r="AU61" s="285">
        <v>0</v>
      </c>
      <c r="AV61" s="292">
        <v>0</v>
      </c>
      <c r="AW61" s="292">
        <v>0</v>
      </c>
      <c r="AX61" s="282">
        <v>31.785157677861289</v>
      </c>
      <c r="AY61" s="293">
        <v>5.7134701846051641E-2</v>
      </c>
      <c r="AZ61" s="284">
        <v>4.6554014505202383</v>
      </c>
      <c r="BA61" s="290" t="e">
        <v>#VALUE!</v>
      </c>
      <c r="BB61" s="294">
        <v>135.256158</v>
      </c>
      <c r="BC61" s="295"/>
      <c r="BD61" s="295"/>
      <c r="BE61" s="295"/>
      <c r="BF61" s="290"/>
      <c r="BG61" s="296" t="s">
        <v>305</v>
      </c>
    </row>
    <row r="62" spans="1:59" x14ac:dyDescent="0.35">
      <c r="A62" s="279" t="s">
        <v>235</v>
      </c>
      <c r="B62" s="279" t="s">
        <v>236</v>
      </c>
      <c r="C62" s="279" t="s">
        <v>237</v>
      </c>
      <c r="D62" s="279">
        <v>0</v>
      </c>
      <c r="E62" s="279" t="s">
        <v>300</v>
      </c>
      <c r="F62" s="280">
        <v>47853</v>
      </c>
      <c r="G62" s="281">
        <v>2025</v>
      </c>
      <c r="H62" s="282">
        <v>284.505</v>
      </c>
      <c r="I62" s="282">
        <v>3917.4801099999995</v>
      </c>
      <c r="J62" s="282">
        <v>13769.459622853727</v>
      </c>
      <c r="K62" s="284"/>
      <c r="L62" s="284"/>
      <c r="M62" s="284">
        <v>82.526485648594303</v>
      </c>
      <c r="N62" s="284">
        <v>0</v>
      </c>
      <c r="O62" s="284">
        <v>527.6222318760332</v>
      </c>
      <c r="P62" s="284">
        <v>0</v>
      </c>
      <c r="Q62" s="285">
        <v>0</v>
      </c>
      <c r="R62" s="285">
        <v>0</v>
      </c>
      <c r="S62" s="285">
        <v>0</v>
      </c>
      <c r="T62" s="282">
        <v>0</v>
      </c>
      <c r="U62" s="282">
        <v>134.68408697958475</v>
      </c>
      <c r="V62" s="286">
        <v>0</v>
      </c>
      <c r="W62" s="286">
        <v>0.56348293440426012</v>
      </c>
      <c r="X62" s="287">
        <v>1.677055583452481E-2</v>
      </c>
      <c r="Y62" s="285">
        <v>16.77055583452481</v>
      </c>
      <c r="Z62" s="285">
        <v>16.207557406553668</v>
      </c>
      <c r="AA62" s="285">
        <v>21.904687334259101</v>
      </c>
      <c r="AB62" s="285">
        <v>5.1614914814297752E-2</v>
      </c>
      <c r="AC62" s="285">
        <v>185.18056875306206</v>
      </c>
      <c r="AD62" s="285">
        <v>35.651887373274178</v>
      </c>
      <c r="AE62" s="285">
        <v>9.5800009114463034</v>
      </c>
      <c r="AF62" s="285">
        <v>8.3759339923023948</v>
      </c>
      <c r="AG62" s="285">
        <v>4.708270396873723</v>
      </c>
      <c r="AH62" s="285">
        <v>8.6676195427780875</v>
      </c>
      <c r="AI62" s="285">
        <v>3.311656433441561</v>
      </c>
      <c r="AJ62" s="285">
        <v>12.895900973112107</v>
      </c>
      <c r="AK62" s="285">
        <v>4.708270396873723</v>
      </c>
      <c r="AL62" s="285">
        <v>7.7350156520068305</v>
      </c>
      <c r="AM62" s="285">
        <v>7.7350156520068305</v>
      </c>
      <c r="AN62" s="285">
        <v>174.11533651909096</v>
      </c>
      <c r="AO62" s="300">
        <v>8.1327336789870863E-2</v>
      </c>
      <c r="AP62" s="289">
        <v>0</v>
      </c>
      <c r="AQ62" s="290">
        <v>0</v>
      </c>
      <c r="AR62" s="289">
        <v>0</v>
      </c>
      <c r="AS62" s="285" t="s">
        <v>264</v>
      </c>
      <c r="AT62" s="285" t="s">
        <v>264</v>
      </c>
      <c r="AU62" s="285">
        <v>0</v>
      </c>
      <c r="AV62" s="292">
        <v>0</v>
      </c>
      <c r="AW62" s="292">
        <v>0</v>
      </c>
      <c r="AX62" s="282">
        <v>31.785157677861296</v>
      </c>
      <c r="AY62" s="293">
        <v>5.8946436212104568E-2</v>
      </c>
      <c r="AZ62" s="284">
        <v>4.2809549413448869</v>
      </c>
      <c r="BA62" s="290" t="e">
        <v>#VALUE!</v>
      </c>
      <c r="BB62" s="294">
        <v>138.53047700000002</v>
      </c>
      <c r="BC62" s="295"/>
      <c r="BD62" s="295"/>
      <c r="BE62" s="295"/>
      <c r="BF62" s="290"/>
      <c r="BG62" s="296" t="s">
        <v>306</v>
      </c>
    </row>
    <row r="63" spans="1:59" x14ac:dyDescent="0.35">
      <c r="A63" s="279" t="s">
        <v>235</v>
      </c>
      <c r="B63" s="279" t="s">
        <v>236</v>
      </c>
      <c r="C63" s="279" t="s">
        <v>237</v>
      </c>
      <c r="D63" s="279">
        <v>0</v>
      </c>
      <c r="E63" s="279" t="s">
        <v>300</v>
      </c>
      <c r="F63" s="280">
        <v>44199</v>
      </c>
      <c r="G63" s="281">
        <v>2030</v>
      </c>
      <c r="H63" s="282">
        <v>295.48200000000003</v>
      </c>
      <c r="I63" s="282">
        <v>4498.5199999999995</v>
      </c>
      <c r="J63" s="282">
        <v>15224.34530698993</v>
      </c>
      <c r="K63" s="284"/>
      <c r="L63" s="284"/>
      <c r="M63" s="284">
        <v>82.526485648594303</v>
      </c>
      <c r="N63" s="284">
        <v>0</v>
      </c>
      <c r="O63" s="284">
        <v>570.03436943814825</v>
      </c>
      <c r="P63" s="284">
        <v>0</v>
      </c>
      <c r="Q63" s="285">
        <v>0</v>
      </c>
      <c r="R63" s="285">
        <v>0</v>
      </c>
      <c r="S63" s="285">
        <v>0</v>
      </c>
      <c r="T63" s="282">
        <v>0</v>
      </c>
      <c r="U63" s="282">
        <v>126.71597979738856</v>
      </c>
      <c r="V63" s="286">
        <v>0</v>
      </c>
      <c r="W63" s="286">
        <v>0.55698002048752004</v>
      </c>
      <c r="X63" s="287">
        <v>1.8118632314391783E-2</v>
      </c>
      <c r="Y63" s="285">
        <v>18.118632314391782</v>
      </c>
      <c r="Z63" s="285">
        <v>17.51037808533458</v>
      </c>
      <c r="AA63" s="285">
        <v>23.665463428117853</v>
      </c>
      <c r="AB63" s="285">
        <v>5.5763903873339495E-2</v>
      </c>
      <c r="AC63" s="285">
        <v>199.16197174300117</v>
      </c>
      <c r="AD63" s="285">
        <v>38.517711935381719</v>
      </c>
      <c r="AE63" s="285">
        <v>10.350075203154526</v>
      </c>
      <c r="AF63" s="285">
        <v>9.0492211345625222</v>
      </c>
      <c r="AG63" s="285">
        <v>5.0867377920815127</v>
      </c>
      <c r="AH63" s="285">
        <v>9.3643533992671983</v>
      </c>
      <c r="AI63" s="285">
        <v>3.577859068069337</v>
      </c>
      <c r="AJ63" s="285">
        <v>13.932519017265243</v>
      </c>
      <c r="AK63" s="285">
        <v>5.0867377920815127</v>
      </c>
      <c r="AL63" s="285">
        <v>8.3567835155624834</v>
      </c>
      <c r="AM63" s="285">
        <v>8.3567835155624834</v>
      </c>
      <c r="AN63" s="285">
        <v>188.11134191458893</v>
      </c>
      <c r="AO63" s="300">
        <v>8.7864715215393477E-2</v>
      </c>
      <c r="AP63" s="289">
        <v>0</v>
      </c>
      <c r="AQ63" s="290">
        <v>0</v>
      </c>
      <c r="AR63" s="289">
        <v>0</v>
      </c>
      <c r="AS63" s="285" t="s">
        <v>264</v>
      </c>
      <c r="AT63" s="285" t="s">
        <v>264</v>
      </c>
      <c r="AU63" s="285">
        <v>0</v>
      </c>
      <c r="AV63" s="292">
        <v>0</v>
      </c>
      <c r="AW63" s="292">
        <v>0</v>
      </c>
      <c r="AX63" s="282">
        <v>31.785157677861296</v>
      </c>
      <c r="AY63" s="293">
        <v>6.1318903738270959E-2</v>
      </c>
      <c r="AZ63" s="284">
        <v>4.0276873981646819</v>
      </c>
      <c r="BA63" s="290" t="e">
        <v>#VALUE!</v>
      </c>
      <c r="BB63" s="294">
        <v>141.80479600000001</v>
      </c>
      <c r="BC63" s="295"/>
      <c r="BD63" s="295"/>
      <c r="BE63" s="295"/>
      <c r="BF63" s="290"/>
      <c r="BG63" s="296" t="s">
        <v>307</v>
      </c>
    </row>
    <row r="64" spans="1:59" x14ac:dyDescent="0.35">
      <c r="A64" s="279" t="s">
        <v>235</v>
      </c>
      <c r="B64" s="279" t="s">
        <v>236</v>
      </c>
      <c r="C64" s="279" t="s">
        <v>237</v>
      </c>
      <c r="D64" s="279">
        <v>0</v>
      </c>
      <c r="E64" s="279" t="s">
        <v>300</v>
      </c>
      <c r="F64" s="280">
        <v>40545</v>
      </c>
      <c r="G64" s="281">
        <v>2035</v>
      </c>
      <c r="H64" s="282">
        <v>304.84699999999998</v>
      </c>
      <c r="I64" s="282">
        <v>5876.94</v>
      </c>
      <c r="J64" s="282">
        <v>19278.326504771248</v>
      </c>
      <c r="K64" s="284"/>
      <c r="L64" s="284"/>
      <c r="M64" s="284">
        <v>82.526485648594303</v>
      </c>
      <c r="N64" s="284">
        <v>0</v>
      </c>
      <c r="O64" s="284">
        <v>687.61552646861549</v>
      </c>
      <c r="P64" s="284">
        <v>0</v>
      </c>
      <c r="Q64" s="285">
        <v>0</v>
      </c>
      <c r="R64" s="285">
        <v>0</v>
      </c>
      <c r="S64" s="285">
        <v>0</v>
      </c>
      <c r="T64" s="282">
        <v>0</v>
      </c>
      <c r="U64" s="282">
        <v>117.00230502074473</v>
      </c>
      <c r="V64" s="286">
        <v>0</v>
      </c>
      <c r="W64" s="286">
        <v>0.53991386498204785</v>
      </c>
      <c r="X64" s="287">
        <v>2.1855967930550547E-2</v>
      </c>
      <c r="Y64" s="285">
        <v>21.855967930550548</v>
      </c>
      <c r="Z64" s="285">
        <v>21.122248922778841</v>
      </c>
      <c r="AA64" s="285">
        <v>28.546945529421624</v>
      </c>
      <c r="AB64" s="285">
        <v>6.7266340725394003E-2</v>
      </c>
      <c r="AC64" s="285">
        <v>239.82160910590696</v>
      </c>
      <c r="AD64" s="285">
        <v>46.462771704308224</v>
      </c>
      <c r="AE64" s="285">
        <v>12.484988259254569</v>
      </c>
      <c r="AF64" s="285">
        <v>10.915806639354388</v>
      </c>
      <c r="AG64" s="285">
        <v>6.135980692457971</v>
      </c>
      <c r="AH64" s="285">
        <v>11.29594132897974</v>
      </c>
      <c r="AI64" s="285">
        <v>4.3158651102842853</v>
      </c>
      <c r="AJ64" s="285">
        <v>16.806383812494555</v>
      </c>
      <c r="AK64" s="285">
        <v>6.135980692457971</v>
      </c>
      <c r="AL64" s="285">
        <v>10.080539709038094</v>
      </c>
      <c r="AM64" s="285">
        <v>10.080539709038094</v>
      </c>
      <c r="AN64" s="285">
        <v>226.91312373464311</v>
      </c>
      <c r="AO64" s="300">
        <v>0.10598859586378559</v>
      </c>
      <c r="AP64" s="289">
        <v>0</v>
      </c>
      <c r="AQ64" s="290">
        <v>0</v>
      </c>
      <c r="AR64" s="289">
        <v>0</v>
      </c>
      <c r="AS64" s="285" t="s">
        <v>264</v>
      </c>
      <c r="AT64" s="285" t="s">
        <v>264</v>
      </c>
      <c r="AU64" s="285">
        <v>0</v>
      </c>
      <c r="AV64" s="292">
        <v>0</v>
      </c>
      <c r="AW64" s="292">
        <v>0</v>
      </c>
      <c r="AX64" s="282">
        <v>31.785157677861289</v>
      </c>
      <c r="AY64" s="293">
        <v>7.1694876218399886E-2</v>
      </c>
      <c r="AZ64" s="284">
        <v>3.7189367137575933</v>
      </c>
      <c r="BA64" s="290" t="e">
        <v>#VALUE!</v>
      </c>
      <c r="BB64" s="294">
        <v>141.80479600000001</v>
      </c>
      <c r="BC64" s="295"/>
      <c r="BD64" s="295"/>
      <c r="BE64" s="295"/>
      <c r="BF64" s="290"/>
      <c r="BG64" s="296" t="s">
        <v>308</v>
      </c>
    </row>
    <row r="65" spans="1:59" x14ac:dyDescent="0.35">
      <c r="A65" s="279" t="s">
        <v>235</v>
      </c>
      <c r="B65" s="279" t="s">
        <v>236</v>
      </c>
      <c r="C65" s="279" t="s">
        <v>237</v>
      </c>
      <c r="D65" s="279">
        <v>0</v>
      </c>
      <c r="E65" s="279" t="s">
        <v>300</v>
      </c>
      <c r="F65" s="280">
        <v>53334</v>
      </c>
      <c r="G65" s="281">
        <v>2040</v>
      </c>
      <c r="H65" s="282">
        <v>312.43900000000002</v>
      </c>
      <c r="I65" s="282">
        <v>7255.3599999999988</v>
      </c>
      <c r="J65" s="282">
        <v>23221.684872887185</v>
      </c>
      <c r="K65" s="284"/>
      <c r="L65" s="284"/>
      <c r="M65" s="284">
        <v>82.526485648594303</v>
      </c>
      <c r="N65" s="284">
        <v>0</v>
      </c>
      <c r="O65" s="284">
        <v>825.55523724471482</v>
      </c>
      <c r="P65" s="284">
        <v>0</v>
      </c>
      <c r="Q65" s="285">
        <v>0</v>
      </c>
      <c r="R65" s="285">
        <v>0</v>
      </c>
      <c r="S65" s="285">
        <v>0</v>
      </c>
      <c r="T65" s="282">
        <v>0</v>
      </c>
      <c r="U65" s="282">
        <v>113.78556505048887</v>
      </c>
      <c r="V65" s="286">
        <v>0</v>
      </c>
      <c r="W65" s="286">
        <v>0.53680609999883899</v>
      </c>
      <c r="X65" s="287">
        <v>2.6240403387607449E-2</v>
      </c>
      <c r="Y65" s="285">
        <v>26.240403387607447</v>
      </c>
      <c r="Z65" s="285">
        <v>25.359496040091965</v>
      </c>
      <c r="AA65" s="285">
        <v>34.273630367520916</v>
      </c>
      <c r="AB65" s="285">
        <v>8.0760363514960701E-2</v>
      </c>
      <c r="AC65" s="285">
        <v>287.7565612078879</v>
      </c>
      <c r="AD65" s="285">
        <v>55.783476435429108</v>
      </c>
      <c r="AE65" s="285">
        <v>14.989550188461056</v>
      </c>
      <c r="AF65" s="285">
        <v>13.105581524824624</v>
      </c>
      <c r="AG65" s="285">
        <v>7.3668944363523403</v>
      </c>
      <c r="AH65" s="285">
        <v>13.561973464503909</v>
      </c>
      <c r="AI65" s="285">
        <v>5.1816529846778465</v>
      </c>
      <c r="AJ65" s="285">
        <v>20.177843055414119</v>
      </c>
      <c r="AK65" s="285">
        <v>7.3668944363523403</v>
      </c>
      <c r="AL65" s="285">
        <v>12.102755145435989</v>
      </c>
      <c r="AM65" s="285">
        <v>12.102755145435989</v>
      </c>
      <c r="AN65" s="285">
        <v>272.43322829075589</v>
      </c>
      <c r="AO65" s="300">
        <v>0.12725053032605629</v>
      </c>
      <c r="AP65" s="289">
        <v>0</v>
      </c>
      <c r="AQ65" s="290">
        <v>0</v>
      </c>
      <c r="AR65" s="289">
        <v>0</v>
      </c>
      <c r="AS65" s="285" t="s">
        <v>264</v>
      </c>
      <c r="AT65" s="285" t="s">
        <v>264</v>
      </c>
      <c r="AU65" s="285">
        <v>0</v>
      </c>
      <c r="AV65" s="292">
        <v>0</v>
      </c>
      <c r="AW65" s="292">
        <v>0</v>
      </c>
      <c r="AX65" s="282">
        <v>31.785157677861289</v>
      </c>
      <c r="AY65" s="293">
        <v>8.3985684846025768E-2</v>
      </c>
      <c r="AZ65" s="284">
        <v>3.6166921265943319</v>
      </c>
      <c r="BA65" s="290" t="e">
        <v>#VALUE!</v>
      </c>
      <c r="BB65" s="294">
        <v>141.80479600000001</v>
      </c>
      <c r="BC65" s="295"/>
      <c r="BD65" s="295"/>
      <c r="BE65" s="295"/>
      <c r="BF65" s="290"/>
      <c r="BG65" s="296" t="s">
        <v>309</v>
      </c>
    </row>
    <row r="66" spans="1:59" x14ac:dyDescent="0.35">
      <c r="A66" s="279" t="s">
        <v>235</v>
      </c>
      <c r="B66" s="279" t="s">
        <v>236</v>
      </c>
      <c r="C66" s="279" t="s">
        <v>237</v>
      </c>
      <c r="D66" s="279">
        <v>0</v>
      </c>
      <c r="E66" s="279" t="s">
        <v>300</v>
      </c>
      <c r="F66" s="280">
        <v>40545</v>
      </c>
      <c r="G66" s="281">
        <v>2045</v>
      </c>
      <c r="H66" s="282">
        <v>318.21600000000001</v>
      </c>
      <c r="I66" s="282">
        <v>8633.7799999999988</v>
      </c>
      <c r="J66" s="282">
        <v>27131.822409935383</v>
      </c>
      <c r="K66" s="284"/>
      <c r="L66" s="284"/>
      <c r="M66" s="284">
        <v>82.526485648594303</v>
      </c>
      <c r="N66" s="284">
        <v>0</v>
      </c>
      <c r="O66" s="284">
        <v>979.54823327361748</v>
      </c>
      <c r="P66" s="284">
        <v>0</v>
      </c>
      <c r="Q66" s="285">
        <v>0</v>
      </c>
      <c r="R66" s="285">
        <v>0</v>
      </c>
      <c r="S66" s="285">
        <v>0</v>
      </c>
      <c r="T66" s="282">
        <v>0</v>
      </c>
      <c r="U66" s="282">
        <v>113.45531543236191</v>
      </c>
      <c r="V66" s="286">
        <v>0</v>
      </c>
      <c r="W66" s="286">
        <v>0.54212800810035799</v>
      </c>
      <c r="X66" s="287">
        <v>3.1135095047672388E-2</v>
      </c>
      <c r="Y66" s="285">
        <v>31.135095047672387</v>
      </c>
      <c r="Z66" s="285">
        <v>30.089869728993008</v>
      </c>
      <c r="AA66" s="285">
        <v>40.666781045962104</v>
      </c>
      <c r="AB66" s="285">
        <v>9.5824807148749414E-2</v>
      </c>
      <c r="AC66" s="285">
        <v>341.43255160590132</v>
      </c>
      <c r="AD66" s="285">
        <v>66.188915438964926</v>
      </c>
      <c r="AE66" s="285">
        <v>17.785590524115165</v>
      </c>
      <c r="AF66" s="285">
        <v>15.550200216172765</v>
      </c>
      <c r="AG66" s="285">
        <v>8.7410606877454882</v>
      </c>
      <c r="AH66" s="285">
        <v>16.091724148217839</v>
      </c>
      <c r="AI66" s="285">
        <v>6.148200383923669</v>
      </c>
      <c r="AJ66" s="285">
        <v>23.941669345069339</v>
      </c>
      <c r="AK66" s="285">
        <v>8.7410606877454882</v>
      </c>
      <c r="AL66" s="285">
        <v>14.360313987010448</v>
      </c>
      <c r="AM66" s="285">
        <v>14.360313987010448</v>
      </c>
      <c r="AN66" s="285">
        <v>323.25091698029377</v>
      </c>
      <c r="AO66" s="300">
        <v>0.15098690740553147</v>
      </c>
      <c r="AP66" s="289">
        <v>0</v>
      </c>
      <c r="AQ66" s="290">
        <v>0</v>
      </c>
      <c r="AR66" s="289">
        <v>0</v>
      </c>
      <c r="AS66" s="285" t="s">
        <v>264</v>
      </c>
      <c r="AT66" s="285" t="s">
        <v>264</v>
      </c>
      <c r="AU66" s="285">
        <v>0</v>
      </c>
      <c r="AV66" s="292">
        <v>0</v>
      </c>
      <c r="AW66" s="292">
        <v>0</v>
      </c>
      <c r="AX66" s="282">
        <v>31.785157677861289</v>
      </c>
      <c r="AY66" s="293">
        <v>9.784264476856093E-2</v>
      </c>
      <c r="AZ66" s="284">
        <v>3.6061950904091131</v>
      </c>
      <c r="BA66" s="290" t="e">
        <v>#VALUE!</v>
      </c>
      <c r="BB66" s="294">
        <v>141.80479600000001</v>
      </c>
      <c r="BC66" s="295"/>
      <c r="BD66" s="295"/>
      <c r="BE66" s="295"/>
      <c r="BF66" s="290"/>
      <c r="BG66" s="296" t="s">
        <v>310</v>
      </c>
    </row>
    <row r="67" spans="1:59" x14ac:dyDescent="0.35">
      <c r="A67" s="279" t="s">
        <v>235</v>
      </c>
      <c r="B67" s="279" t="s">
        <v>236</v>
      </c>
      <c r="C67" s="279" t="s">
        <v>237</v>
      </c>
      <c r="D67" s="279">
        <v>0</v>
      </c>
      <c r="E67" s="279" t="s">
        <v>300</v>
      </c>
      <c r="F67" s="280">
        <v>49680</v>
      </c>
      <c r="G67" s="281">
        <v>2050</v>
      </c>
      <c r="H67" s="282">
        <v>322.23700000000002</v>
      </c>
      <c r="I67" s="282">
        <v>10012.199999999999</v>
      </c>
      <c r="J67" s="282">
        <v>31070.919850917173</v>
      </c>
      <c r="K67" s="284"/>
      <c r="L67" s="284"/>
      <c r="M67" s="284">
        <v>82.526485648594303</v>
      </c>
      <c r="N67" s="284">
        <v>0</v>
      </c>
      <c r="O67" s="284">
        <v>1146.4046233986674</v>
      </c>
      <c r="P67" s="284">
        <v>0</v>
      </c>
      <c r="Q67" s="285">
        <v>0</v>
      </c>
      <c r="R67" s="285">
        <v>0</v>
      </c>
      <c r="S67" s="285">
        <v>0</v>
      </c>
      <c r="T67" s="282">
        <v>0</v>
      </c>
      <c r="U67" s="282">
        <v>114.50077139876026</v>
      </c>
      <c r="V67" s="286">
        <v>0</v>
      </c>
      <c r="W67" s="286">
        <v>0.55273895592820899</v>
      </c>
      <c r="X67" s="287">
        <v>3.6438651717355837E-2</v>
      </c>
      <c r="Y67" s="285">
        <v>36.438651717355839</v>
      </c>
      <c r="Z67" s="285">
        <v>35.215382564163789</v>
      </c>
      <c r="AA67" s="285">
        <v>47.593966510488016</v>
      </c>
      <c r="AB67" s="285">
        <v>0.11214761889211275</v>
      </c>
      <c r="AC67" s="285">
        <v>399.59222266339788</v>
      </c>
      <c r="AD67" s="285">
        <v>77.463545029719285</v>
      </c>
      <c r="AE67" s="285">
        <v>20.81519062984799</v>
      </c>
      <c r="AF67" s="285">
        <v>18.199023608075709</v>
      </c>
      <c r="AG67" s="285">
        <v>10.230014250906882</v>
      </c>
      <c r="AH67" s="285">
        <v>18.83279080635117</v>
      </c>
      <c r="AI67" s="285">
        <v>7.1954857415813898</v>
      </c>
      <c r="AJ67" s="285">
        <v>28.0198968225824</v>
      </c>
      <c r="AK67" s="285">
        <v>10.230014250906882</v>
      </c>
      <c r="AL67" s="285">
        <v>16.806451983632734</v>
      </c>
      <c r="AM67" s="285">
        <v>16.806451983632734</v>
      </c>
      <c r="AN67" s="285">
        <v>378.31352572156027</v>
      </c>
      <c r="AO67" s="300">
        <v>0.1767060394197229</v>
      </c>
      <c r="AP67" s="289">
        <v>0</v>
      </c>
      <c r="AQ67" s="290">
        <v>0</v>
      </c>
      <c r="AR67" s="289">
        <v>0</v>
      </c>
      <c r="AS67" s="285" t="s">
        <v>264</v>
      </c>
      <c r="AT67" s="285" t="s">
        <v>264</v>
      </c>
      <c r="AU67" s="285">
        <v>0</v>
      </c>
      <c r="AV67" s="292">
        <v>0</v>
      </c>
      <c r="AW67" s="292">
        <v>0</v>
      </c>
      <c r="AX67" s="282">
        <v>31.785157677861296</v>
      </c>
      <c r="AY67" s="293">
        <v>0.11308028475114849</v>
      </c>
      <c r="AZ67" s="284">
        <v>3.6394250731463456</v>
      </c>
      <c r="BA67" s="290" t="e">
        <v>#VALUE!</v>
      </c>
      <c r="BB67" s="294">
        <v>141.80479600000001</v>
      </c>
      <c r="BC67" s="295"/>
      <c r="BD67" s="295"/>
      <c r="BE67" s="295"/>
      <c r="BF67" s="290"/>
      <c r="BG67" s="296" t="s">
        <v>311</v>
      </c>
    </row>
    <row r="68" spans="1:59" x14ac:dyDescent="0.35">
      <c r="A68" s="279" t="s">
        <v>235</v>
      </c>
      <c r="B68" s="279" t="s">
        <v>236</v>
      </c>
      <c r="C68" s="279" t="s">
        <v>237</v>
      </c>
      <c r="D68" s="279">
        <v>0</v>
      </c>
      <c r="E68" s="279" t="s">
        <v>176</v>
      </c>
      <c r="F68" s="280">
        <v>46026</v>
      </c>
      <c r="G68" s="281">
        <v>2000</v>
      </c>
      <c r="H68" s="282">
        <v>211.54042799999999</v>
      </c>
      <c r="I68" s="282">
        <v>776.36961000000008</v>
      </c>
      <c r="J68" s="282">
        <v>3670.0767666027418</v>
      </c>
      <c r="K68" s="283">
        <v>0</v>
      </c>
      <c r="L68" s="283">
        <v>0.20106465155557551</v>
      </c>
      <c r="M68" s="284">
        <v>31.752755670426136</v>
      </c>
      <c r="N68" s="284">
        <v>0</v>
      </c>
      <c r="O68" s="284">
        <v>199.628918</v>
      </c>
      <c r="P68" s="284">
        <v>21.237118936170212</v>
      </c>
      <c r="Q68" s="285">
        <v>0.63490999999999997</v>
      </c>
      <c r="R68" s="285">
        <v>7.2510000000000005E-2</v>
      </c>
      <c r="S68" s="285">
        <v>3.0013648265852992E-3</v>
      </c>
      <c r="T68" s="282">
        <v>0</v>
      </c>
      <c r="U68" s="282">
        <v>257.13128827904529</v>
      </c>
      <c r="V68" s="286">
        <v>0</v>
      </c>
      <c r="W68" s="286">
        <v>0.22900000000000001</v>
      </c>
      <c r="X68" s="287">
        <v>4.4019663227105772E-2</v>
      </c>
      <c r="Y68" s="285">
        <v>44.019663227105774</v>
      </c>
      <c r="Z68" s="285">
        <v>40.066846341459694</v>
      </c>
      <c r="AA68" s="285">
        <v>56.113476744675694</v>
      </c>
      <c r="AB68" s="285">
        <v>8.5569797551314988</v>
      </c>
      <c r="AC68" s="285">
        <v>373.76624985214539</v>
      </c>
      <c r="AD68" s="285">
        <v>184.5262568043936</v>
      </c>
      <c r="AE68" s="285">
        <v>45.059802066358358</v>
      </c>
      <c r="AF68" s="285">
        <v>40.376477569859908</v>
      </c>
      <c r="AG68" s="285">
        <v>15.565600536662373</v>
      </c>
      <c r="AH68" s="285">
        <v>111.91541611533488</v>
      </c>
      <c r="AI68" s="285">
        <v>8.1858242665732917</v>
      </c>
      <c r="AJ68" s="288">
        <v>31.881022074886403</v>
      </c>
      <c r="AK68" s="288">
        <v>354.33082869664537</v>
      </c>
      <c r="AL68" s="288">
        <v>15.565600536662373</v>
      </c>
      <c r="AM68" s="288">
        <v>38.794524685109906</v>
      </c>
      <c r="AN68" s="285">
        <v>430.46337</v>
      </c>
      <c r="AO68" s="285">
        <v>0.20106465155557551</v>
      </c>
      <c r="AP68" s="289">
        <v>0</v>
      </c>
      <c r="AQ68" s="290">
        <v>0</v>
      </c>
      <c r="AR68" s="289">
        <v>0</v>
      </c>
      <c r="AS68" s="285">
        <v>18.426714801444042</v>
      </c>
      <c r="AT68" s="285">
        <v>23.074936708860758</v>
      </c>
      <c r="AU68" s="285">
        <v>1501.1933667041774</v>
      </c>
      <c r="AV68" s="292">
        <v>2072.7700098779992</v>
      </c>
      <c r="AW68" s="292">
        <v>0</v>
      </c>
      <c r="AX68" s="282">
        <v>220.5074478593616</v>
      </c>
      <c r="AY68" s="293">
        <v>0.20809101902311447</v>
      </c>
      <c r="AZ68" s="284">
        <v>56.699364143202061</v>
      </c>
      <c r="BA68" s="290">
        <v>63.936273995528794</v>
      </c>
      <c r="BB68" s="294">
        <v>160.427952</v>
      </c>
      <c r="BC68" s="295"/>
      <c r="BD68" s="295"/>
      <c r="BE68" s="295"/>
      <c r="BF68" s="290"/>
      <c r="BG68" s="296" t="s">
        <v>312</v>
      </c>
    </row>
    <row r="69" spans="1:59" x14ac:dyDescent="0.35">
      <c r="A69" s="279" t="s">
        <v>235</v>
      </c>
      <c r="B69" s="279" t="s">
        <v>236</v>
      </c>
      <c r="C69" s="279" t="s">
        <v>237</v>
      </c>
      <c r="D69" s="279">
        <v>0</v>
      </c>
      <c r="E69" s="279" t="s">
        <v>176</v>
      </c>
      <c r="F69" s="280">
        <v>53334</v>
      </c>
      <c r="G69" s="281">
        <v>2005</v>
      </c>
      <c r="H69" s="282">
        <v>226.25470300000001</v>
      </c>
      <c r="I69" s="282">
        <v>1098.69534</v>
      </c>
      <c r="J69" s="282">
        <v>4856.0110593590625</v>
      </c>
      <c r="K69" s="283">
        <v>8.1664136657005361E-4</v>
      </c>
      <c r="L69" s="283">
        <v>0.23173204430255778</v>
      </c>
      <c r="M69" s="284">
        <v>57.139620659510229</v>
      </c>
      <c r="N69" s="284">
        <v>0</v>
      </c>
      <c r="O69" s="284">
        <v>244.17710121012104</v>
      </c>
      <c r="P69" s="284">
        <v>27.130789023346782</v>
      </c>
      <c r="Q69" s="285">
        <v>0.88532</v>
      </c>
      <c r="R69" s="285">
        <v>8.8540000000000008E-2</v>
      </c>
      <c r="S69" s="285">
        <v>3.9129352374169214E-3</v>
      </c>
      <c r="T69" s="282">
        <v>0</v>
      </c>
      <c r="U69" s="282">
        <v>222.24277497174151</v>
      </c>
      <c r="V69" s="286">
        <v>0</v>
      </c>
      <c r="W69" s="286">
        <v>0.22552255225522552</v>
      </c>
      <c r="X69" s="287">
        <v>5.1380369342343864E-2</v>
      </c>
      <c r="Y69" s="285">
        <v>51.380369342343862</v>
      </c>
      <c r="Z69" s="285">
        <v>46.336112815516493</v>
      </c>
      <c r="AA69" s="285">
        <v>64.996908865352268</v>
      </c>
      <c r="AB69" s="285">
        <v>11.47427451407234</v>
      </c>
      <c r="AC69" s="285">
        <v>452.25880334512436</v>
      </c>
      <c r="AD69" s="285">
        <v>272.53155151541426</v>
      </c>
      <c r="AE69" s="285">
        <v>50.946790048879613</v>
      </c>
      <c r="AF69" s="285">
        <v>45.623536398108506</v>
      </c>
      <c r="AG69" s="285">
        <v>17.578747199542985</v>
      </c>
      <c r="AH69" s="285">
        <v>59.557222815449862</v>
      </c>
      <c r="AI69" s="285">
        <v>9.4650868369821453</v>
      </c>
      <c r="AJ69" s="288">
        <v>36.871025978534348</v>
      </c>
      <c r="AK69" s="288">
        <v>429.77970462258344</v>
      </c>
      <c r="AL69" s="288">
        <v>17.578747199542985</v>
      </c>
      <c r="AM69" s="288">
        <v>43.793836328064273</v>
      </c>
      <c r="AN69" s="285">
        <v>497.8728000517907</v>
      </c>
      <c r="AO69" s="285">
        <v>0.2325508464550933</v>
      </c>
      <c r="AP69" s="289">
        <v>0</v>
      </c>
      <c r="AQ69" s="290">
        <v>0</v>
      </c>
      <c r="AR69" s="289">
        <v>0</v>
      </c>
      <c r="AS69" s="285">
        <v>15.873770860942285</v>
      </c>
      <c r="AT69" s="285">
        <v>20.954743703055101</v>
      </c>
      <c r="AU69" s="285">
        <v>1359.0104565999104</v>
      </c>
      <c r="AV69" s="292">
        <v>1893.802988852615</v>
      </c>
      <c r="AW69" s="292">
        <v>0</v>
      </c>
      <c r="AX69" s="282">
        <v>210.42255431695725</v>
      </c>
      <c r="AY69" s="293">
        <v>0.22709083462607121</v>
      </c>
      <c r="AZ69" s="284">
        <v>46.764892388042583</v>
      </c>
      <c r="BA69" s="290">
        <v>58.061621221701671</v>
      </c>
      <c r="BB69" s="294">
        <v>160.427952</v>
      </c>
      <c r="BC69" s="295"/>
      <c r="BD69" s="295"/>
      <c r="BE69" s="295"/>
      <c r="BF69" s="290"/>
      <c r="BG69" s="296" t="s">
        <v>313</v>
      </c>
    </row>
    <row r="70" spans="1:59" x14ac:dyDescent="0.35">
      <c r="A70" s="279" t="s">
        <v>235</v>
      </c>
      <c r="B70" s="279" t="s">
        <v>236</v>
      </c>
      <c r="C70" s="279" t="s">
        <v>237</v>
      </c>
      <c r="D70" s="279">
        <v>0</v>
      </c>
      <c r="E70" s="279" t="s">
        <v>176</v>
      </c>
      <c r="F70" s="280">
        <v>44199</v>
      </c>
      <c r="G70" s="281">
        <v>2010</v>
      </c>
      <c r="H70" s="282">
        <v>241.61312599999999</v>
      </c>
      <c r="I70" s="282">
        <v>1623.2067900000002</v>
      </c>
      <c r="J70" s="282">
        <v>6718.2061540812165</v>
      </c>
      <c r="K70" s="283">
        <v>1.0465915423691268E-3</v>
      </c>
      <c r="L70" s="283">
        <v>0.12411795754104199</v>
      </c>
      <c r="M70" s="284">
        <v>82.526485648594303</v>
      </c>
      <c r="N70" s="284">
        <v>0</v>
      </c>
      <c r="O70" s="284">
        <v>131.36236098897842</v>
      </c>
      <c r="P70" s="284">
        <v>16.019800120607126</v>
      </c>
      <c r="Q70" s="285">
        <v>1.1544000000000001</v>
      </c>
      <c r="R70" s="285">
        <v>5.7259999999999998E-2</v>
      </c>
      <c r="S70" s="285">
        <v>4.777886115342923E-3</v>
      </c>
      <c r="T70" s="282">
        <v>0</v>
      </c>
      <c r="U70" s="282">
        <v>80.927680809527914</v>
      </c>
      <c r="V70" s="286">
        <v>0</v>
      </c>
      <c r="W70" s="286">
        <v>0.20622062206220623</v>
      </c>
      <c r="X70" s="287">
        <v>2.8163934192210301E-2</v>
      </c>
      <c r="Y70" s="285">
        <v>28.163934192210302</v>
      </c>
      <c r="Z70" s="285">
        <v>25.036223985986851</v>
      </c>
      <c r="AA70" s="285">
        <v>34.56958401809235</v>
      </c>
      <c r="AB70" s="285">
        <v>7.5955389455407527</v>
      </c>
      <c r="AC70" s="285">
        <v>219.17156962244604</v>
      </c>
      <c r="AD70" s="285">
        <v>191.55085686761313</v>
      </c>
      <c r="AE70" s="285">
        <v>17.52348178825391</v>
      </c>
      <c r="AF70" s="285">
        <v>15.445271308907682</v>
      </c>
      <c r="AG70" s="285">
        <v>5.8029317087614904</v>
      </c>
      <c r="AH70" s="285">
        <v>32.000868766866859</v>
      </c>
      <c r="AI70" s="285">
        <v>5.1135698390831763</v>
      </c>
      <c r="AJ70" s="288">
        <v>19.922654146903675</v>
      </c>
      <c r="AK70" s="288">
        <v>207.00514015231846</v>
      </c>
      <c r="AL70" s="288">
        <v>5.8029317087614904</v>
      </c>
      <c r="AM70" s="288">
        <v>14.45492828549944</v>
      </c>
      <c r="AN70" s="285">
        <v>269.03106125249082</v>
      </c>
      <c r="AO70" s="285">
        <v>0.12566141594895464</v>
      </c>
      <c r="AP70" s="289">
        <v>0</v>
      </c>
      <c r="AQ70" s="290">
        <v>0</v>
      </c>
      <c r="AR70" s="289">
        <v>0</v>
      </c>
      <c r="AS70" s="285">
        <v>15.763691107252205</v>
      </c>
      <c r="AT70" s="285">
        <v>19.111577833526702</v>
      </c>
      <c r="AU70" s="285">
        <v>1243.6268865350012</v>
      </c>
      <c r="AV70" s="292">
        <v>1758.070261811914</v>
      </c>
      <c r="AW70" s="292">
        <v>0</v>
      </c>
      <c r="AX70" s="282">
        <v>214.39881241608711</v>
      </c>
      <c r="AY70" s="293">
        <v>0.11656624231669559</v>
      </c>
      <c r="AZ70" s="284">
        <v>17.350798657150946</v>
      </c>
      <c r="BA70" s="290">
        <v>52.954558110749673</v>
      </c>
      <c r="BB70" s="294">
        <v>160.427952</v>
      </c>
      <c r="BC70" s="295"/>
      <c r="BD70" s="295"/>
      <c r="BE70" s="295"/>
      <c r="BF70" s="290"/>
      <c r="BG70" s="296" t="s">
        <v>314</v>
      </c>
    </row>
    <row r="71" spans="1:59" x14ac:dyDescent="0.35">
      <c r="A71" s="279" t="s">
        <v>235</v>
      </c>
      <c r="B71" s="279" t="s">
        <v>236</v>
      </c>
      <c r="C71" s="279" t="s">
        <v>237</v>
      </c>
      <c r="D71" s="279">
        <v>0</v>
      </c>
      <c r="E71" s="279" t="s">
        <v>176</v>
      </c>
      <c r="F71" s="280">
        <v>42372</v>
      </c>
      <c r="G71" s="281">
        <v>2015</v>
      </c>
      <c r="H71" s="282">
        <v>257.56381499999998</v>
      </c>
      <c r="I71" s="282">
        <v>2306.9010600000001</v>
      </c>
      <c r="J71" s="282">
        <v>8956.6193915865097</v>
      </c>
      <c r="K71" s="283">
        <v>1.4841849935890361E-3</v>
      </c>
      <c r="L71" s="283">
        <v>0.14508525021236429</v>
      </c>
      <c r="M71" s="284">
        <v>82.526485648594303</v>
      </c>
      <c r="N71" s="284">
        <v>0</v>
      </c>
      <c r="O71" s="284">
        <v>159.85620521445011</v>
      </c>
      <c r="P71" s="284">
        <v>19.494659172493918</v>
      </c>
      <c r="Q71" s="285">
        <v>0.63952561009395126</v>
      </c>
      <c r="R71" s="285">
        <v>4.5984432810352499E-2</v>
      </c>
      <c r="S71" s="285">
        <v>2.4829792573694844E-3</v>
      </c>
      <c r="T71" s="282">
        <v>0</v>
      </c>
      <c r="U71" s="282">
        <v>69.294781638554582</v>
      </c>
      <c r="V71" s="286">
        <v>0</v>
      </c>
      <c r="W71" s="286">
        <v>0.22724915293618433</v>
      </c>
      <c r="X71" s="287">
        <v>3.2866221557854326E-2</v>
      </c>
      <c r="Y71" s="285">
        <v>32.866221557854324</v>
      </c>
      <c r="Z71" s="285">
        <v>29.31601469399029</v>
      </c>
      <c r="AA71" s="285">
        <v>40.139427450014132</v>
      </c>
      <c r="AB71" s="285">
        <v>8.5460442201801374</v>
      </c>
      <c r="AC71" s="285">
        <v>219.2792054132141</v>
      </c>
      <c r="AD71" s="285">
        <v>202.68147747580107</v>
      </c>
      <c r="AE71" s="285">
        <v>11.68438248479881</v>
      </c>
      <c r="AF71" s="285">
        <v>9.9566942857924481</v>
      </c>
      <c r="AG71" s="285">
        <v>3.4870454013212466</v>
      </c>
      <c r="AH71" s="285">
        <v>22.926463884349271</v>
      </c>
      <c r="AI71" s="285">
        <v>5.9872114406384433</v>
      </c>
      <c r="AJ71" s="288">
        <v>23.328803253351847</v>
      </c>
      <c r="AK71" s="288">
        <v>205.03216911260409</v>
      </c>
      <c r="AL71" s="288">
        <v>3.4870454013212466</v>
      </c>
      <c r="AM71" s="288">
        <v>8.7969820754884367</v>
      </c>
      <c r="AN71" s="285">
        <v>315.03826358239371</v>
      </c>
      <c r="AO71" s="285">
        <v>0.14715086836277741</v>
      </c>
      <c r="AP71" s="289">
        <v>0</v>
      </c>
      <c r="AQ71" s="290">
        <v>0</v>
      </c>
      <c r="AR71" s="289">
        <v>0</v>
      </c>
      <c r="AS71" s="285">
        <v>15.763691107252205</v>
      </c>
      <c r="AT71" s="285">
        <v>18.204531342338345</v>
      </c>
      <c r="AU71" s="285">
        <v>1196.6766408651929</v>
      </c>
      <c r="AV71" s="292">
        <v>1685.9090106190251</v>
      </c>
      <c r="AW71" s="292">
        <v>0</v>
      </c>
      <c r="AX71" s="282">
        <v>205.59865983158846</v>
      </c>
      <c r="AY71" s="293">
        <v>0.12760418833621612</v>
      </c>
      <c r="AZ71" s="284">
        <v>14.246914238209385</v>
      </c>
      <c r="BA71" s="290">
        <v>50.441304283924119</v>
      </c>
      <c r="BB71" s="294">
        <v>147.84205500000002</v>
      </c>
      <c r="BC71" s="295"/>
      <c r="BD71" s="295"/>
      <c r="BE71" s="295"/>
      <c r="BF71" s="290"/>
      <c r="BG71" s="296" t="s">
        <v>315</v>
      </c>
    </row>
    <row r="72" spans="1:59" x14ac:dyDescent="0.35">
      <c r="A72" s="279" t="s">
        <v>235</v>
      </c>
      <c r="B72" s="279" t="s">
        <v>236</v>
      </c>
      <c r="C72" s="279" t="s">
        <v>237</v>
      </c>
      <c r="D72" s="279">
        <v>0</v>
      </c>
      <c r="E72" s="279" t="s">
        <v>176</v>
      </c>
      <c r="F72" s="280">
        <v>36891</v>
      </c>
      <c r="G72" s="281">
        <v>2020</v>
      </c>
      <c r="H72" s="282">
        <v>271.85700000000003</v>
      </c>
      <c r="I72" s="282">
        <v>3336.44022</v>
      </c>
      <c r="J72" s="282">
        <v>12272.776570034979</v>
      </c>
      <c r="K72" s="283">
        <v>2.1066643617181713E-3</v>
      </c>
      <c r="L72" s="283">
        <v>0.19308630179757566</v>
      </c>
      <c r="M72" s="284">
        <v>82.526485648594303</v>
      </c>
      <c r="N72" s="284">
        <v>0</v>
      </c>
      <c r="O72" s="284">
        <v>216.15009860423726</v>
      </c>
      <c r="P72" s="284">
        <v>26.359768122467962</v>
      </c>
      <c r="Q72" s="285">
        <v>0.86473667691723133</v>
      </c>
      <c r="R72" s="285">
        <v>8.6473097130280813E-2</v>
      </c>
      <c r="S72" s="285">
        <v>3.1808512450193713E-3</v>
      </c>
      <c r="T72" s="282">
        <v>0</v>
      </c>
      <c r="U72" s="282">
        <v>64.784646015398181</v>
      </c>
      <c r="V72" s="286">
        <v>0</v>
      </c>
      <c r="W72" s="286">
        <v>0.25382354487378112</v>
      </c>
      <c r="X72" s="287">
        <v>4.315575374152926E-2</v>
      </c>
      <c r="Y72" s="285">
        <v>43.15575374152926</v>
      </c>
      <c r="Z72" s="285">
        <v>39.040536862626702</v>
      </c>
      <c r="AA72" s="285">
        <v>53.219507080813706</v>
      </c>
      <c r="AB72" s="285">
        <v>9.3447288653765597</v>
      </c>
      <c r="AC72" s="285">
        <v>231.79683246371931</v>
      </c>
      <c r="AD72" s="285">
        <v>157.85136027825905</v>
      </c>
      <c r="AE72" s="285">
        <v>10.743198556946362</v>
      </c>
      <c r="AF72" s="285">
        <v>8.82723405755649</v>
      </c>
      <c r="AG72" s="285">
        <v>2.9120903513988998</v>
      </c>
      <c r="AH72" s="285">
        <v>20.871848500595775</v>
      </c>
      <c r="AI72" s="285">
        <v>7.9730051470089904</v>
      </c>
      <c r="AJ72" s="288">
        <v>31.067531715617712</v>
      </c>
      <c r="AK72" s="288">
        <v>212.82343867011812</v>
      </c>
      <c r="AL72" s="288">
        <v>2.9120903513988998</v>
      </c>
      <c r="AM72" s="288">
        <v>7.2827909083156825</v>
      </c>
      <c r="AN72" s="285">
        <v>419.54988171723045</v>
      </c>
      <c r="AO72" s="285">
        <v>0.19596708258279411</v>
      </c>
      <c r="AP72" s="289">
        <v>0</v>
      </c>
      <c r="AQ72" s="290">
        <v>0</v>
      </c>
      <c r="AR72" s="289">
        <v>0</v>
      </c>
      <c r="AS72" s="285">
        <v>15.763691107252205</v>
      </c>
      <c r="AT72" s="285">
        <v>17.85555920486636</v>
      </c>
      <c r="AU72" s="285">
        <v>1178.596548015043</v>
      </c>
      <c r="AV72" s="292">
        <v>1637.1826011908315</v>
      </c>
      <c r="AW72" s="292">
        <v>0</v>
      </c>
      <c r="AX72" s="282">
        <v>199.65641477936973</v>
      </c>
      <c r="AY72" s="293">
        <v>0.15874431683395776</v>
      </c>
      <c r="AZ72" s="284">
        <v>12.934670156184984</v>
      </c>
      <c r="BA72" s="290">
        <v>49.474368665433495</v>
      </c>
      <c r="BB72" s="294">
        <v>135.256158</v>
      </c>
      <c r="BC72" s="295"/>
      <c r="BD72" s="295"/>
      <c r="BE72" s="295"/>
      <c r="BF72" s="290"/>
      <c r="BG72" s="296" t="s">
        <v>316</v>
      </c>
    </row>
    <row r="73" spans="1:59" x14ac:dyDescent="0.35">
      <c r="A73" s="279" t="s">
        <v>235</v>
      </c>
      <c r="B73" s="279" t="s">
        <v>236</v>
      </c>
      <c r="C73" s="279" t="s">
        <v>237</v>
      </c>
      <c r="D73" s="279">
        <v>0</v>
      </c>
      <c r="E73" s="279" t="s">
        <v>176</v>
      </c>
      <c r="F73" s="280">
        <v>38718</v>
      </c>
      <c r="G73" s="281">
        <v>2025</v>
      </c>
      <c r="H73" s="282">
        <v>284.505</v>
      </c>
      <c r="I73" s="282">
        <v>3917.4801099999995</v>
      </c>
      <c r="J73" s="282">
        <v>13769.459622853727</v>
      </c>
      <c r="K73" s="283">
        <v>2.414344058970098E-3</v>
      </c>
      <c r="L73" s="283">
        <v>0.21613255567519571</v>
      </c>
      <c r="M73" s="284">
        <v>82.526485648594303</v>
      </c>
      <c r="N73" s="284">
        <v>0</v>
      </c>
      <c r="O73" s="284">
        <v>243.44740163455197</v>
      </c>
      <c r="P73" s="284">
        <v>29.68870751640878</v>
      </c>
      <c r="Q73" s="285">
        <v>0.97394309997076334</v>
      </c>
      <c r="R73" s="285">
        <v>6.6348003710489198E-2</v>
      </c>
      <c r="S73" s="285">
        <v>3.4232899245031311E-3</v>
      </c>
      <c r="T73" s="282">
        <v>0</v>
      </c>
      <c r="U73" s="282">
        <v>62.143876879709801</v>
      </c>
      <c r="V73" s="286">
        <v>0</v>
      </c>
      <c r="W73" s="286">
        <v>0.25999369995910332</v>
      </c>
      <c r="X73" s="287">
        <v>4.7265724182471783E-2</v>
      </c>
      <c r="Y73" s="285">
        <v>47.265724182471786</v>
      </c>
      <c r="Z73" s="285">
        <v>43.711174288816444</v>
      </c>
      <c r="AA73" s="285">
        <v>59.447654003842523</v>
      </c>
      <c r="AB73" s="285">
        <v>6.9408004817425537</v>
      </c>
      <c r="AC73" s="285">
        <v>175.43011775659974</v>
      </c>
      <c r="AD73" s="285">
        <v>106.88681389012915</v>
      </c>
      <c r="AE73" s="285">
        <v>9.9164518724920185</v>
      </c>
      <c r="AF73" s="285">
        <v>7.939989888058923</v>
      </c>
      <c r="AG73" s="285">
        <v>2.5979755445745387</v>
      </c>
      <c r="AH73" s="285">
        <v>23.368696784219363</v>
      </c>
      <c r="AI73" s="285">
        <v>8.9267553629454142</v>
      </c>
      <c r="AJ73" s="288">
        <v>34.78441892587103</v>
      </c>
      <c r="AK73" s="288">
        <v>154.18665019586194</v>
      </c>
      <c r="AL73" s="288">
        <v>2.5979755445745387</v>
      </c>
      <c r="AM73" s="288">
        <v>6.2107598347024382</v>
      </c>
      <c r="AN73" s="285">
        <v>469.74689378085492</v>
      </c>
      <c r="AO73" s="285">
        <v>0.21941354851485165</v>
      </c>
      <c r="AP73" s="289">
        <v>0</v>
      </c>
      <c r="AQ73" s="290">
        <v>0</v>
      </c>
      <c r="AR73" s="289">
        <v>0</v>
      </c>
      <c r="AS73" s="285">
        <v>15.763691107252205</v>
      </c>
      <c r="AT73" s="285">
        <v>17.721297561262823</v>
      </c>
      <c r="AU73" s="285">
        <v>1171.6380346515887</v>
      </c>
      <c r="AV73" s="292">
        <v>1592.0438488724471</v>
      </c>
      <c r="AW73" s="292">
        <v>0</v>
      </c>
      <c r="AX73" s="282">
        <v>194.15168888688385</v>
      </c>
      <c r="AY73" s="293">
        <v>0.16613319337963053</v>
      </c>
      <c r="AZ73" s="284">
        <v>12.06533865017423</v>
      </c>
      <c r="BA73" s="290">
        <v>49.102355110604137</v>
      </c>
      <c r="BB73" s="294">
        <v>138.53047700000002</v>
      </c>
      <c r="BC73" s="295"/>
      <c r="BD73" s="295"/>
      <c r="BE73" s="295"/>
      <c r="BF73" s="290"/>
      <c r="BG73" s="296" t="s">
        <v>317</v>
      </c>
    </row>
    <row r="74" spans="1:59" x14ac:dyDescent="0.35">
      <c r="A74" s="279" t="s">
        <v>235</v>
      </c>
      <c r="B74" s="279" t="s">
        <v>236</v>
      </c>
      <c r="C74" s="279" t="s">
        <v>237</v>
      </c>
      <c r="D74" s="279">
        <v>0</v>
      </c>
      <c r="E74" s="279" t="s">
        <v>176</v>
      </c>
      <c r="F74" s="280">
        <v>49680</v>
      </c>
      <c r="G74" s="281">
        <v>2030</v>
      </c>
      <c r="H74" s="282">
        <v>295.48200000000003</v>
      </c>
      <c r="I74" s="282">
        <v>4498.5199999999995</v>
      </c>
      <c r="J74" s="282">
        <v>15224.34530698993</v>
      </c>
      <c r="K74" s="283">
        <v>2.6956849440217478E-3</v>
      </c>
      <c r="L74" s="283">
        <v>0.23918053311076734</v>
      </c>
      <c r="M74" s="284">
        <v>82.526485648594303</v>
      </c>
      <c r="N74" s="284">
        <v>0</v>
      </c>
      <c r="O74" s="284">
        <v>270.05133895367334</v>
      </c>
      <c r="P74" s="284">
        <v>32.933090116301628</v>
      </c>
      <c r="Q74" s="285">
        <v>1.08037562301288</v>
      </c>
      <c r="R74" s="285">
        <v>9.3055802204054072E-2</v>
      </c>
      <c r="S74" s="285">
        <v>3.6563161986614412E-3</v>
      </c>
      <c r="T74" s="282">
        <v>0</v>
      </c>
      <c r="U74" s="282">
        <v>60.031152235329252</v>
      </c>
      <c r="V74" s="286">
        <v>0</v>
      </c>
      <c r="W74" s="286">
        <v>0.26386689709842104</v>
      </c>
      <c r="X74" s="287">
        <v>5.1852000103463095E-2</v>
      </c>
      <c r="Y74" s="285">
        <v>51.852000103463098</v>
      </c>
      <c r="Z74" s="285">
        <v>48.377067155107568</v>
      </c>
      <c r="AA74" s="285">
        <v>65.740571582596061</v>
      </c>
      <c r="AB74" s="285">
        <v>6.1457001972839853</v>
      </c>
      <c r="AC74" s="285">
        <v>158.07789157002873</v>
      </c>
      <c r="AD74" s="285">
        <v>89.676367483596408</v>
      </c>
      <c r="AE74" s="285">
        <v>10.226062237621525</v>
      </c>
      <c r="AF74" s="285">
        <v>8.0984482217957474</v>
      </c>
      <c r="AG74" s="285">
        <v>2.6509413409431817</v>
      </c>
      <c r="AH74" s="285">
        <v>25.863087100546558</v>
      </c>
      <c r="AI74" s="285">
        <v>9.879585847937733</v>
      </c>
      <c r="AJ74" s="288">
        <v>38.497481307169835</v>
      </c>
      <c r="AK74" s="288">
        <v>134.56674065355017</v>
      </c>
      <c r="AL74" s="288">
        <v>2.6509413409431817</v>
      </c>
      <c r="AM74" s="288">
        <v>6.1846267051587711</v>
      </c>
      <c r="AN74" s="285">
        <v>519.89108492564378</v>
      </c>
      <c r="AO74" s="285">
        <v>0.24283534238331284</v>
      </c>
      <c r="AP74" s="289">
        <v>0</v>
      </c>
      <c r="AQ74" s="290">
        <v>0</v>
      </c>
      <c r="AR74" s="289">
        <v>0</v>
      </c>
      <c r="AS74" s="285">
        <v>15.763691107252205</v>
      </c>
      <c r="AT74" s="285">
        <v>17.669642466177848</v>
      </c>
      <c r="AU74" s="285">
        <v>1168.9604944819275</v>
      </c>
      <c r="AV74" s="292">
        <v>1574.465072070378</v>
      </c>
      <c r="AW74" s="292">
        <v>0</v>
      </c>
      <c r="AX74" s="282">
        <v>192.00793561833879</v>
      </c>
      <c r="AY74" s="293">
        <v>0.17548277087424308</v>
      </c>
      <c r="AZ74" s="284">
        <v>11.526457613495795</v>
      </c>
      <c r="BA74" s="290">
        <v>48.959228637310289</v>
      </c>
      <c r="BB74" s="294">
        <v>141.80479600000001</v>
      </c>
      <c r="BC74" s="295"/>
      <c r="BD74" s="295"/>
      <c r="BE74" s="295"/>
      <c r="BF74" s="290"/>
      <c r="BG74" s="296" t="s">
        <v>318</v>
      </c>
    </row>
    <row r="75" spans="1:59" x14ac:dyDescent="0.35">
      <c r="A75" s="279" t="s">
        <v>235</v>
      </c>
      <c r="B75" s="279" t="s">
        <v>236</v>
      </c>
      <c r="C75" s="279" t="s">
        <v>237</v>
      </c>
      <c r="D75" s="279">
        <v>0</v>
      </c>
      <c r="E75" s="279" t="s">
        <v>176</v>
      </c>
      <c r="F75" s="280">
        <v>36891</v>
      </c>
      <c r="G75" s="281">
        <v>2035</v>
      </c>
      <c r="H75" s="282">
        <v>304.84699999999998</v>
      </c>
      <c r="I75" s="282">
        <v>5876.94</v>
      </c>
      <c r="J75" s="282">
        <v>19278.326504771248</v>
      </c>
      <c r="K75" s="283">
        <v>3.4923828108236205E-3</v>
      </c>
      <c r="L75" s="283">
        <v>0.30881786073874085</v>
      </c>
      <c r="M75" s="284">
        <v>82.526485648594303</v>
      </c>
      <c r="N75" s="284">
        <v>0</v>
      </c>
      <c r="O75" s="284">
        <v>348.9971958005159</v>
      </c>
      <c r="P75" s="284">
        <v>42.56063363420926</v>
      </c>
      <c r="Q75" s="285">
        <v>1.3962088257129961</v>
      </c>
      <c r="R75" s="285">
        <v>0.11800424688524157</v>
      </c>
      <c r="S75" s="285">
        <v>4.5800313787342376E-3</v>
      </c>
      <c r="T75" s="282">
        <v>0</v>
      </c>
      <c r="U75" s="282">
        <v>59.384168598031621</v>
      </c>
      <c r="V75" s="286">
        <v>0</v>
      </c>
      <c r="W75" s="286">
        <v>0.27403166100722626</v>
      </c>
      <c r="X75" s="287">
        <v>6.6744097757676049E-2</v>
      </c>
      <c r="Y75" s="285">
        <v>66.744097757676045</v>
      </c>
      <c r="Z75" s="285">
        <v>62.464322671165917</v>
      </c>
      <c r="AA75" s="285">
        <v>84.862661552096355</v>
      </c>
      <c r="AB75" s="285">
        <v>7.2423105627775897</v>
      </c>
      <c r="AC75" s="285">
        <v>188.00962598571851</v>
      </c>
      <c r="AD75" s="285">
        <v>103.56020087376568</v>
      </c>
      <c r="AE75" s="285">
        <v>12.920177587354019</v>
      </c>
      <c r="AF75" s="285">
        <v>10.195667244539562</v>
      </c>
      <c r="AG75" s="285">
        <v>3.3420754028340789</v>
      </c>
      <c r="AH75" s="285">
        <v>33.394304584425441</v>
      </c>
      <c r="AI75" s="285">
        <v>12.756469273690257</v>
      </c>
      <c r="AJ75" s="288">
        <v>49.70785339747566</v>
      </c>
      <c r="AK75" s="288">
        <v>157.65206094315042</v>
      </c>
      <c r="AL75" s="288">
        <v>3.3420754028340789</v>
      </c>
      <c r="AM75" s="288">
        <v>7.7245432035568298</v>
      </c>
      <c r="AN75" s="285">
        <v>671.2826219911143</v>
      </c>
      <c r="AO75" s="285">
        <v>0.31354864523305781</v>
      </c>
      <c r="AP75" s="289">
        <v>0</v>
      </c>
      <c r="AQ75" s="290">
        <v>0</v>
      </c>
      <c r="AR75" s="289">
        <v>0</v>
      </c>
      <c r="AS75" s="285">
        <v>15.763691107252205</v>
      </c>
      <c r="AT75" s="285">
        <v>17.649768965626066</v>
      </c>
      <c r="AU75" s="285">
        <v>1167.9302950396309</v>
      </c>
      <c r="AV75" s="292">
        <v>1568.2120320696699</v>
      </c>
      <c r="AW75" s="292">
        <v>0</v>
      </c>
      <c r="AX75" s="282">
        <v>191.2453697645939</v>
      </c>
      <c r="AY75" s="293">
        <v>0.21894293779396237</v>
      </c>
      <c r="AZ75" s="284">
        <v>11.356947281693543</v>
      </c>
      <c r="BA75" s="290">
        <v>48.904162935828168</v>
      </c>
      <c r="BB75" s="294">
        <v>141.80479600000001</v>
      </c>
      <c r="BC75" s="295"/>
      <c r="BD75" s="295"/>
      <c r="BE75" s="295"/>
      <c r="BF75" s="290"/>
      <c r="BG75" s="296" t="s">
        <v>319</v>
      </c>
    </row>
    <row r="76" spans="1:59" x14ac:dyDescent="0.35">
      <c r="A76" s="279" t="s">
        <v>235</v>
      </c>
      <c r="B76" s="279" t="s">
        <v>236</v>
      </c>
      <c r="C76" s="279" t="s">
        <v>237</v>
      </c>
      <c r="D76" s="279">
        <v>0</v>
      </c>
      <c r="E76" s="279" t="s">
        <v>176</v>
      </c>
      <c r="F76" s="280">
        <v>47853</v>
      </c>
      <c r="G76" s="281">
        <v>2040</v>
      </c>
      <c r="H76" s="282">
        <v>312.43900000000002</v>
      </c>
      <c r="I76" s="282">
        <v>7255.3599999999988</v>
      </c>
      <c r="J76" s="282">
        <v>23221.684872887185</v>
      </c>
      <c r="K76" s="283">
        <v>4.2497734670946374E-3</v>
      </c>
      <c r="L76" s="283">
        <v>0.37530123145459815</v>
      </c>
      <c r="M76" s="284">
        <v>82.526485648594303</v>
      </c>
      <c r="N76" s="284">
        <v>0</v>
      </c>
      <c r="O76" s="284">
        <v>424.28055016314812</v>
      </c>
      <c r="P76" s="284">
        <v>51.741530507700993</v>
      </c>
      <c r="Q76" s="285">
        <v>1.6973897092707735</v>
      </c>
      <c r="R76" s="285">
        <v>0.12754134503374623</v>
      </c>
      <c r="S76" s="285">
        <v>5.4327075341771463E-3</v>
      </c>
      <c r="T76" s="282">
        <v>0</v>
      </c>
      <c r="U76" s="282">
        <v>58.478221640710892</v>
      </c>
      <c r="V76" s="286">
        <v>0</v>
      </c>
      <c r="W76" s="286">
        <v>0.27588267527509941</v>
      </c>
      <c r="X76" s="287">
        <v>8.1035169495505252E-2</v>
      </c>
      <c r="Y76" s="285">
        <v>81.035169495505258</v>
      </c>
      <c r="Z76" s="285">
        <v>75.91292685564396</v>
      </c>
      <c r="AA76" s="285">
        <v>103.12506499681069</v>
      </c>
      <c r="AB76" s="285">
        <v>8.5373020635605084</v>
      </c>
      <c r="AC76" s="285">
        <v>222.31138871450995</v>
      </c>
      <c r="AD76" s="285">
        <v>121.41006741967948</v>
      </c>
      <c r="AE76" s="285">
        <v>15.593920561546144</v>
      </c>
      <c r="AF76" s="285">
        <v>12.291446359674637</v>
      </c>
      <c r="AG76" s="285">
        <v>4.0310918430428986</v>
      </c>
      <c r="AH76" s="285">
        <v>40.584100855279914</v>
      </c>
      <c r="AI76" s="285">
        <v>15.502934049212762</v>
      </c>
      <c r="AJ76" s="288">
        <v>60.409992806431198</v>
      </c>
      <c r="AK76" s="288">
        <v>185.41780482593603</v>
      </c>
      <c r="AL76" s="288">
        <v>4.0310918430428986</v>
      </c>
      <c r="AM76" s="288">
        <v>9.2882862754440474</v>
      </c>
      <c r="AN76" s="285">
        <v>815.81053868877018</v>
      </c>
      <c r="AO76" s="285">
        <v>0.38105602736145455</v>
      </c>
      <c r="AP76" s="289">
        <v>0</v>
      </c>
      <c r="AQ76" s="290">
        <v>0</v>
      </c>
      <c r="AR76" s="289">
        <v>0</v>
      </c>
      <c r="AS76" s="285">
        <v>15.763691107252205</v>
      </c>
      <c r="AT76" s="285">
        <v>17.642122943030778</v>
      </c>
      <c r="AU76" s="285">
        <v>1167.5339367365648</v>
      </c>
      <c r="AV76" s="292">
        <v>1566.1533143756606</v>
      </c>
      <c r="AW76" s="292">
        <v>0</v>
      </c>
      <c r="AX76" s="282">
        <v>190.99430663117812</v>
      </c>
      <c r="AY76" s="293">
        <v>0.25936317007641574</v>
      </c>
      <c r="AZ76" s="284">
        <v>11.169007395291931</v>
      </c>
      <c r="BA76" s="290">
        <v>48.882977257106859</v>
      </c>
      <c r="BB76" s="294">
        <v>141.80479600000001</v>
      </c>
      <c r="BC76" s="295"/>
      <c r="BD76" s="295"/>
      <c r="BE76" s="295"/>
      <c r="BF76" s="290"/>
      <c r="BG76" s="296" t="s">
        <v>320</v>
      </c>
    </row>
    <row r="77" spans="1:59" x14ac:dyDescent="0.35">
      <c r="A77" s="279" t="s">
        <v>235</v>
      </c>
      <c r="B77" s="279" t="s">
        <v>236</v>
      </c>
      <c r="C77" s="279" t="s">
        <v>237</v>
      </c>
      <c r="D77" s="279">
        <v>0</v>
      </c>
      <c r="E77" s="279" t="s">
        <v>176</v>
      </c>
      <c r="F77" s="280">
        <v>40545</v>
      </c>
      <c r="G77" s="281">
        <v>2045</v>
      </c>
      <c r="H77" s="282">
        <v>318.21600000000001</v>
      </c>
      <c r="I77" s="282">
        <v>8633.7799999999988</v>
      </c>
      <c r="J77" s="282">
        <v>27131.822409935383</v>
      </c>
      <c r="K77" s="283">
        <v>4.9374290876191681E-3</v>
      </c>
      <c r="L77" s="283">
        <v>0.43581021782885898</v>
      </c>
      <c r="M77" s="284">
        <v>82.526485648594303</v>
      </c>
      <c r="N77" s="284">
        <v>0</v>
      </c>
      <c r="O77" s="284">
        <v>492.75343065997004</v>
      </c>
      <c r="P77" s="284">
        <v>60.091881787801228</v>
      </c>
      <c r="Q77" s="285">
        <v>1.9713244033658508</v>
      </c>
      <c r="R77" s="285">
        <v>0.14375375177574617</v>
      </c>
      <c r="S77" s="285">
        <v>6.1949254700136092E-3</v>
      </c>
      <c r="T77" s="282">
        <v>0</v>
      </c>
      <c r="U77" s="282">
        <v>57.07273415120261</v>
      </c>
      <c r="V77" s="286">
        <v>0</v>
      </c>
      <c r="W77" s="286">
        <v>0.27271289638852159</v>
      </c>
      <c r="X77" s="287">
        <v>9.4074159676886954E-2</v>
      </c>
      <c r="Y77" s="285">
        <v>94.07415967688695</v>
      </c>
      <c r="Z77" s="285">
        <v>88.152677929950841</v>
      </c>
      <c r="AA77" s="285">
        <v>119.74952875551975</v>
      </c>
      <c r="AB77" s="285">
        <v>9.8246427115708244</v>
      </c>
      <c r="AC77" s="285">
        <v>256.07375200052638</v>
      </c>
      <c r="AD77" s="285">
        <v>139.53663027350186</v>
      </c>
      <c r="AE77" s="285">
        <v>18.069317766387041</v>
      </c>
      <c r="AF77" s="285">
        <v>14.237476541279175</v>
      </c>
      <c r="AG77" s="285">
        <v>4.6697718044792413</v>
      </c>
      <c r="AH77" s="285">
        <v>47.127633896941582</v>
      </c>
      <c r="AI77" s="285">
        <v>18.002530783205287</v>
      </c>
      <c r="AJ77" s="288">
        <v>70.150147146745553</v>
      </c>
      <c r="AK77" s="288">
        <v>213.23165701458836</v>
      </c>
      <c r="AL77" s="288">
        <v>4.6697718044792413</v>
      </c>
      <c r="AM77" s="288">
        <v>10.750103968504863</v>
      </c>
      <c r="AN77" s="285">
        <v>947.34717466519987</v>
      </c>
      <c r="AO77" s="285">
        <v>0.44249532678289755</v>
      </c>
      <c r="AP77" s="289">
        <v>0</v>
      </c>
      <c r="AQ77" s="290">
        <v>0</v>
      </c>
      <c r="AR77" s="289">
        <v>0</v>
      </c>
      <c r="AS77" s="285">
        <v>15.763691107252205</v>
      </c>
      <c r="AT77" s="285">
        <v>17.63918125385149</v>
      </c>
      <c r="AU77" s="285">
        <v>1167.3814342253827</v>
      </c>
      <c r="AV77" s="292">
        <v>1565.5053041787783</v>
      </c>
      <c r="AW77" s="292">
        <v>0</v>
      </c>
      <c r="AX77" s="282">
        <v>190.915280997412</v>
      </c>
      <c r="AY77" s="293">
        <v>0.29562988560250569</v>
      </c>
      <c r="AZ77" s="284">
        <v>10.896057077767439</v>
      </c>
      <c r="BA77" s="290">
        <v>48.874826394213947</v>
      </c>
      <c r="BB77" s="294">
        <v>141.80479600000001</v>
      </c>
      <c r="BC77" s="295"/>
      <c r="BD77" s="295"/>
      <c r="BE77" s="295"/>
      <c r="BF77" s="290"/>
      <c r="BG77" s="296" t="s">
        <v>321</v>
      </c>
    </row>
    <row r="78" spans="1:59" x14ac:dyDescent="0.35">
      <c r="A78" s="279" t="s">
        <v>235</v>
      </c>
      <c r="B78" s="279" t="s">
        <v>236</v>
      </c>
      <c r="C78" s="279" t="s">
        <v>237</v>
      </c>
      <c r="D78" s="279">
        <v>0</v>
      </c>
      <c r="E78" s="279" t="s">
        <v>176</v>
      </c>
      <c r="F78" s="280">
        <v>36891</v>
      </c>
      <c r="G78" s="281">
        <v>2050</v>
      </c>
      <c r="H78" s="282">
        <v>322.23700000000002</v>
      </c>
      <c r="I78" s="282">
        <v>10012.199999999999</v>
      </c>
      <c r="J78" s="282">
        <v>31070.919850917173</v>
      </c>
      <c r="K78" s="283">
        <v>5.5369768386347449E-3</v>
      </c>
      <c r="L78" s="283">
        <v>0.48863608263994224</v>
      </c>
      <c r="M78" s="284">
        <v>82.526485648594303</v>
      </c>
      <c r="N78" s="284">
        <v>0</v>
      </c>
      <c r="O78" s="284">
        <v>552.51048709476208</v>
      </c>
      <c r="P78" s="284">
        <v>67.37932769448318</v>
      </c>
      <c r="Q78" s="285">
        <v>2.2103903058912566</v>
      </c>
      <c r="R78" s="285">
        <v>0.15605460911608554</v>
      </c>
      <c r="S78" s="285">
        <v>6.8595173921407425E-3</v>
      </c>
      <c r="T78" s="282">
        <v>0</v>
      </c>
      <c r="U78" s="282">
        <v>55.183724565506296</v>
      </c>
      <c r="V78" s="286">
        <v>0</v>
      </c>
      <c r="W78" s="286">
        <v>0.2663929153310321</v>
      </c>
      <c r="X78" s="287">
        <v>0.10546895878171106</v>
      </c>
      <c r="Y78" s="285">
        <v>105.46895878171105</v>
      </c>
      <c r="Z78" s="285">
        <v>98.838134834266967</v>
      </c>
      <c r="AA78" s="285">
        <v>134.26448473128491</v>
      </c>
      <c r="AB78" s="285">
        <v>10.987288017321999</v>
      </c>
      <c r="AC78" s="285">
        <v>286.48227056382262</v>
      </c>
      <c r="AD78" s="285">
        <v>155.92048943406908</v>
      </c>
      <c r="AE78" s="285">
        <v>20.252309011847789</v>
      </c>
      <c r="AF78" s="285">
        <v>15.95657104993883</v>
      </c>
      <c r="AG78" s="285">
        <v>5.2340967734046382</v>
      </c>
      <c r="AH78" s="285">
        <v>52.840222906205092</v>
      </c>
      <c r="AI78" s="285">
        <v>20.184711702075518</v>
      </c>
      <c r="AJ78" s="288">
        <v>78.653423132191449</v>
      </c>
      <c r="AK78" s="288">
        <v>238.44705299405558</v>
      </c>
      <c r="AL78" s="288">
        <v>5.2340967734046382</v>
      </c>
      <c r="AM78" s="288">
        <v>12.046475107466103</v>
      </c>
      <c r="AN78" s="285">
        <v>1062.180259853772</v>
      </c>
      <c r="AO78" s="285">
        <v>0.49613258344539118</v>
      </c>
      <c r="AP78" s="289">
        <v>0</v>
      </c>
      <c r="AQ78" s="290">
        <v>0</v>
      </c>
      <c r="AR78" s="289">
        <v>0</v>
      </c>
      <c r="AS78" s="285">
        <v>15.763691107252205</v>
      </c>
      <c r="AT78" s="285">
        <v>17.638049484343924</v>
      </c>
      <c r="AU78" s="285">
        <v>1167.3227653565821</v>
      </c>
      <c r="AV78" s="292">
        <v>1565.3014417112763</v>
      </c>
      <c r="AW78" s="292">
        <v>0</v>
      </c>
      <c r="AX78" s="282">
        <v>190.89041972088737</v>
      </c>
      <c r="AY78" s="293">
        <v>0.32730244752064797</v>
      </c>
      <c r="AZ78" s="284">
        <v>10.53404434407134</v>
      </c>
      <c r="BA78" s="290">
        <v>48.871690475522229</v>
      </c>
      <c r="BB78" s="294">
        <v>141.80479600000001</v>
      </c>
      <c r="BC78" s="295"/>
      <c r="BD78" s="295"/>
      <c r="BE78" s="295"/>
      <c r="BF78" s="290"/>
      <c r="BG78" s="296" t="s">
        <v>322</v>
      </c>
    </row>
    <row r="79" spans="1:59" x14ac:dyDescent="0.35">
      <c r="A79" s="279" t="s">
        <v>235</v>
      </c>
      <c r="B79" s="279" t="s">
        <v>236</v>
      </c>
      <c r="C79" s="279" t="s">
        <v>237</v>
      </c>
      <c r="D79" s="279">
        <v>0</v>
      </c>
      <c r="E79" s="279" t="s">
        <v>170</v>
      </c>
      <c r="F79" s="280">
        <v>51507</v>
      </c>
      <c r="G79" s="281">
        <v>2000</v>
      </c>
      <c r="H79" s="282">
        <v>211.54042799999999</v>
      </c>
      <c r="I79" s="282">
        <v>776.36961000000008</v>
      </c>
      <c r="J79" s="282">
        <v>3670.0767666027418</v>
      </c>
      <c r="K79" s="283">
        <v>0.27087051855057714</v>
      </c>
      <c r="L79" s="283">
        <v>1.5298533922922807E-2</v>
      </c>
      <c r="M79" s="284">
        <v>31.752755670426136</v>
      </c>
      <c r="N79" s="284">
        <v>332.90310767025528</v>
      </c>
      <c r="O79" s="284">
        <v>0</v>
      </c>
      <c r="P79" s="284">
        <v>175.95261138137514</v>
      </c>
      <c r="Q79" s="285">
        <v>21.1</v>
      </c>
      <c r="R79" s="285">
        <v>2.4500000000000002</v>
      </c>
      <c r="S79" s="285">
        <v>9.9744527320328583E-2</v>
      </c>
      <c r="T79" s="282">
        <v>1573.7091525136525</v>
      </c>
      <c r="U79" s="282">
        <v>0</v>
      </c>
      <c r="V79" s="286">
        <v>0.14714860043063671</v>
      </c>
      <c r="W79" s="286">
        <v>0</v>
      </c>
      <c r="X79" s="287">
        <v>6.1700832800554155E-2</v>
      </c>
      <c r="Y79" s="285">
        <v>61.700832800554153</v>
      </c>
      <c r="Z79" s="285">
        <v>55.253729402375264</v>
      </c>
      <c r="AA79" s="285">
        <v>224.90752460962409</v>
      </c>
      <c r="AB79" s="285">
        <v>2.7664942380479642</v>
      </c>
      <c r="AC79" s="285">
        <v>534.87874993762466</v>
      </c>
      <c r="AD79" s="285">
        <v>16249.923036188156</v>
      </c>
      <c r="AE79" s="285">
        <v>25.591374379922321</v>
      </c>
      <c r="AF79" s="285">
        <v>22.006454369067999</v>
      </c>
      <c r="AG79" s="285">
        <v>7.7594015581939395</v>
      </c>
      <c r="AH79" s="285">
        <v>35.559367253182756</v>
      </c>
      <c r="AI79" s="285">
        <v>10.785372738512848</v>
      </c>
      <c r="AJ79" s="288">
        <v>44.468356663862416</v>
      </c>
      <c r="AK79" s="288">
        <v>507.20295253029332</v>
      </c>
      <c r="AL79" s="288">
        <v>7.7594015581939395</v>
      </c>
      <c r="AM79" s="288">
        <v>19.753781858748216</v>
      </c>
      <c r="AN79" s="285">
        <v>613.02032019770149</v>
      </c>
      <c r="AO79" s="285">
        <v>0.28633497218831461</v>
      </c>
      <c r="AP79" s="289">
        <v>0</v>
      </c>
      <c r="AQ79" s="290">
        <v>0</v>
      </c>
      <c r="AR79" s="291">
        <v>0</v>
      </c>
      <c r="AS79" s="285">
        <v>3.1495888393474116</v>
      </c>
      <c r="AT79" s="285">
        <v>3.5249656342532534</v>
      </c>
      <c r="AU79" s="285">
        <v>252.72916562447483</v>
      </c>
      <c r="AV79" s="292">
        <v>350.66733205123251</v>
      </c>
      <c r="AW79" s="292">
        <v>185.3417146879554</v>
      </c>
      <c r="AX79" s="282">
        <v>0</v>
      </c>
      <c r="AY79" s="293">
        <v>0.29167395274700947</v>
      </c>
      <c r="AZ79" s="284">
        <v>79.473529110128553</v>
      </c>
      <c r="BA79" s="290">
        <v>9.7670113448196734</v>
      </c>
      <c r="BB79" s="294">
        <v>160.427952</v>
      </c>
      <c r="BC79" s="295"/>
      <c r="BD79" s="295"/>
      <c r="BE79" s="295"/>
      <c r="BF79" s="290"/>
      <c r="BG79" s="296" t="s">
        <v>323</v>
      </c>
    </row>
    <row r="80" spans="1:59" x14ac:dyDescent="0.35">
      <c r="A80" s="279" t="s">
        <v>235</v>
      </c>
      <c r="B80" s="279" t="s">
        <v>236</v>
      </c>
      <c r="C80" s="279" t="s">
        <v>237</v>
      </c>
      <c r="D80" s="279">
        <v>0</v>
      </c>
      <c r="E80" s="279" t="s">
        <v>170</v>
      </c>
      <c r="F80" s="280">
        <v>38718</v>
      </c>
      <c r="G80" s="281">
        <v>2005</v>
      </c>
      <c r="H80" s="282">
        <v>226.25470300000001</v>
      </c>
      <c r="I80" s="282">
        <v>1098.69534</v>
      </c>
      <c r="J80" s="282">
        <v>4856.0110593590625</v>
      </c>
      <c r="K80" s="283">
        <v>0.35253964609196625</v>
      </c>
      <c r="L80" s="283">
        <v>2.7465974934198622E-2</v>
      </c>
      <c r="M80" s="284">
        <v>57.139620659510229</v>
      </c>
      <c r="N80" s="284">
        <v>462.95402031776644</v>
      </c>
      <c r="O80" s="284">
        <v>0</v>
      </c>
      <c r="P80" s="284">
        <v>249.68338965996651</v>
      </c>
      <c r="Q80" s="285">
        <v>29.3</v>
      </c>
      <c r="R80" s="285">
        <v>2.6749999999999998</v>
      </c>
      <c r="S80" s="285">
        <v>0.12950007054659987</v>
      </c>
      <c r="T80" s="282">
        <v>2046.1630816035079</v>
      </c>
      <c r="U80" s="282">
        <v>0</v>
      </c>
      <c r="V80" s="286">
        <v>0.15130862944162435</v>
      </c>
      <c r="W80" s="286">
        <v>0</v>
      </c>
      <c r="X80" s="287">
        <v>8.4274237477073133E-2</v>
      </c>
      <c r="Y80" s="285">
        <v>84.274237477073129</v>
      </c>
      <c r="Z80" s="285">
        <v>74.534495121824577</v>
      </c>
      <c r="AA80" s="285">
        <v>267.19463608362037</v>
      </c>
      <c r="AB80" s="285">
        <v>10.268041789120943</v>
      </c>
      <c r="AC80" s="285">
        <v>566.91007389587787</v>
      </c>
      <c r="AD80" s="285">
        <v>12583.901198672756</v>
      </c>
      <c r="AE80" s="285">
        <v>29.832904753552612</v>
      </c>
      <c r="AF80" s="285">
        <v>25.34080567611602</v>
      </c>
      <c r="AG80" s="285">
        <v>9.6725466995527505</v>
      </c>
      <c r="AH80" s="285">
        <v>42.621653742458449</v>
      </c>
      <c r="AI80" s="285">
        <v>14.547175651626596</v>
      </c>
      <c r="AJ80" s="288">
        <v>59.987319470197981</v>
      </c>
      <c r="AK80" s="288">
        <v>529.57523510712258</v>
      </c>
      <c r="AL80" s="288">
        <v>9.6725466995527505</v>
      </c>
      <c r="AM80" s="288">
        <v>22.299721257075543</v>
      </c>
      <c r="AN80" s="285">
        <v>828.24580979361781</v>
      </c>
      <c r="AO80" s="285">
        <v>0.38686440416177392</v>
      </c>
      <c r="AP80" s="289">
        <v>0</v>
      </c>
      <c r="AQ80" s="290">
        <v>0</v>
      </c>
      <c r="AR80" s="291">
        <v>0</v>
      </c>
      <c r="AS80" s="285">
        <v>3.1495888393474116</v>
      </c>
      <c r="AT80" s="285">
        <v>3.3689421343453074</v>
      </c>
      <c r="AU80" s="285">
        <v>240.25354490698092</v>
      </c>
      <c r="AV80" s="292">
        <v>337.5244047745536</v>
      </c>
      <c r="AW80" s="292">
        <v>182.03586917601069</v>
      </c>
      <c r="AX80" s="282">
        <v>0</v>
      </c>
      <c r="AY80" s="293">
        <v>0.37247507503555904</v>
      </c>
      <c r="AZ80" s="284">
        <v>76.703918191801122</v>
      </c>
      <c r="BA80" s="290">
        <v>9.3346998128003804</v>
      </c>
      <c r="BB80" s="294">
        <v>160.427952</v>
      </c>
      <c r="BC80" s="295"/>
      <c r="BD80" s="295"/>
      <c r="BE80" s="295"/>
      <c r="BF80" s="290"/>
      <c r="BG80" s="296" t="s">
        <v>324</v>
      </c>
    </row>
    <row r="81" spans="1:59" x14ac:dyDescent="0.35">
      <c r="A81" s="279" t="s">
        <v>235</v>
      </c>
      <c r="B81" s="279" t="s">
        <v>236</v>
      </c>
      <c r="C81" s="279" t="s">
        <v>237</v>
      </c>
      <c r="D81" s="279">
        <v>0</v>
      </c>
      <c r="E81" s="279" t="s">
        <v>170</v>
      </c>
      <c r="F81" s="280">
        <v>49680</v>
      </c>
      <c r="G81" s="281">
        <v>2010</v>
      </c>
      <c r="H81" s="282">
        <v>241.61312599999999</v>
      </c>
      <c r="I81" s="282">
        <v>1623.2067900000002</v>
      </c>
      <c r="J81" s="282">
        <v>6718.2061540812165</v>
      </c>
      <c r="K81" s="283">
        <v>0.24314808032014917</v>
      </c>
      <c r="L81" s="283">
        <v>2.2932330900818546E-2</v>
      </c>
      <c r="M81" s="284">
        <v>82.526485648594303</v>
      </c>
      <c r="N81" s="284">
        <v>301.25265697657511</v>
      </c>
      <c r="O81" s="284">
        <v>0</v>
      </c>
      <c r="P81" s="284">
        <v>180.39081256082343</v>
      </c>
      <c r="Q81" s="285">
        <v>40.1</v>
      </c>
      <c r="R81" s="285">
        <v>1.4854485335884395</v>
      </c>
      <c r="S81" s="285">
        <v>0.16596780424917809</v>
      </c>
      <c r="T81" s="282">
        <v>1246.8389526841152</v>
      </c>
      <c r="U81" s="282">
        <v>0</v>
      </c>
      <c r="V81" s="286">
        <v>0.15594561080417432</v>
      </c>
      <c r="W81" s="286">
        <v>0</v>
      </c>
      <c r="X81" s="287">
        <v>5.9522287754320197E-2</v>
      </c>
      <c r="Y81" s="285">
        <v>59.522287754320196</v>
      </c>
      <c r="Z81" s="285">
        <v>52.515115572006792</v>
      </c>
      <c r="AA81" s="285">
        <v>164.02980491380464</v>
      </c>
      <c r="AB81" s="285">
        <v>9.7531109378130356</v>
      </c>
      <c r="AC81" s="285">
        <v>332.10003355981053</v>
      </c>
      <c r="AD81" s="285">
        <v>5045.9032294411354</v>
      </c>
      <c r="AE81" s="285">
        <v>18.462854195625209</v>
      </c>
      <c r="AF81" s="285">
        <v>15.477645625196264</v>
      </c>
      <c r="AG81" s="285">
        <v>6.3121569675088613</v>
      </c>
      <c r="AH81" s="285">
        <v>30.588084306803388</v>
      </c>
      <c r="AI81" s="285">
        <v>10.253993879272237</v>
      </c>
      <c r="AJ81" s="288">
        <v>42.261121692734555</v>
      </c>
      <c r="AK81" s="288">
        <v>305.76912800602889</v>
      </c>
      <c r="AL81" s="288">
        <v>6.3121569675088613</v>
      </c>
      <c r="AM81" s="288">
        <v>13.326675691195831</v>
      </c>
      <c r="AN81" s="285">
        <v>583.52007512252737</v>
      </c>
      <c r="AO81" s="285">
        <v>0.27255573588106746</v>
      </c>
      <c r="AP81" s="289">
        <v>0</v>
      </c>
      <c r="AQ81" s="290">
        <v>0</v>
      </c>
      <c r="AR81" s="291">
        <v>0</v>
      </c>
      <c r="AS81" s="285">
        <v>3.1495888393474116</v>
      </c>
      <c r="AT81" s="285">
        <v>3.2931697493137611</v>
      </c>
      <c r="AU81" s="285">
        <v>234.27535522899828</v>
      </c>
      <c r="AV81" s="292">
        <v>329.96296712312176</v>
      </c>
      <c r="AW81" s="292">
        <v>197.58261504378549</v>
      </c>
      <c r="AX81" s="282">
        <v>0</v>
      </c>
      <c r="AY81" s="293">
        <v>0.24635370080978217</v>
      </c>
      <c r="AZ81" s="284">
        <v>36.669565529799314</v>
      </c>
      <c r="BA81" s="290">
        <v>9.1247489023473385</v>
      </c>
      <c r="BB81" s="294">
        <v>160.427952</v>
      </c>
      <c r="BC81" s="295"/>
      <c r="BD81" s="295"/>
      <c r="BE81" s="295"/>
      <c r="BF81" s="290"/>
      <c r="BG81" s="296" t="s">
        <v>325</v>
      </c>
    </row>
    <row r="82" spans="1:59" x14ac:dyDescent="0.35">
      <c r="A82" s="279" t="s">
        <v>235</v>
      </c>
      <c r="B82" s="279" t="s">
        <v>236</v>
      </c>
      <c r="C82" s="279" t="s">
        <v>237</v>
      </c>
      <c r="D82" s="279">
        <v>0</v>
      </c>
      <c r="E82" s="279" t="s">
        <v>170</v>
      </c>
      <c r="F82" s="280">
        <v>35064</v>
      </c>
      <c r="G82" s="281">
        <v>2015</v>
      </c>
      <c r="H82" s="282">
        <v>257.56381499999998</v>
      </c>
      <c r="I82" s="282">
        <v>2306.9010600000001</v>
      </c>
      <c r="J82" s="282">
        <v>8956.6193915865097</v>
      </c>
      <c r="K82" s="283">
        <v>0.31050329452204262</v>
      </c>
      <c r="L82" s="283">
        <v>3.368829005105646E-2</v>
      </c>
      <c r="M82" s="284">
        <v>82.526485648594303</v>
      </c>
      <c r="N82" s="284">
        <v>395.03989059459508</v>
      </c>
      <c r="O82" s="284">
        <v>0</v>
      </c>
      <c r="P82" s="284">
        <v>236.5508326913743</v>
      </c>
      <c r="Q82" s="285">
        <v>29.635249543611717</v>
      </c>
      <c r="R82" s="285">
        <v>1.9713363709729885</v>
      </c>
      <c r="S82" s="285">
        <v>0.11505983301113831</v>
      </c>
      <c r="T82" s="282">
        <v>1533.755394151912</v>
      </c>
      <c r="U82" s="282">
        <v>0</v>
      </c>
      <c r="V82" s="286">
        <v>0.1836425671038904</v>
      </c>
      <c r="W82" s="286">
        <v>0</v>
      </c>
      <c r="X82" s="287">
        <v>7.5945635084660054E-2</v>
      </c>
      <c r="Y82" s="285">
        <v>75.945635084660054</v>
      </c>
      <c r="Z82" s="285">
        <v>68.001640244737615</v>
      </c>
      <c r="AA82" s="285">
        <v>161.91058353494532</v>
      </c>
      <c r="AB82" s="285">
        <v>13.074598159559748</v>
      </c>
      <c r="AC82" s="285">
        <v>363.93349128698537</v>
      </c>
      <c r="AD82" s="285">
        <v>4122.9485825974161</v>
      </c>
      <c r="AE82" s="285">
        <v>18.023806920008557</v>
      </c>
      <c r="AF82" s="285">
        <v>14.629495314709537</v>
      </c>
      <c r="AG82" s="285">
        <v>5.9328913662130383</v>
      </c>
      <c r="AH82" s="285">
        <v>36.841262693436576</v>
      </c>
      <c r="AI82" s="285">
        <v>13.284160449795323</v>
      </c>
      <c r="AJ82" s="288">
        <v>54.717479794942292</v>
      </c>
      <c r="AK82" s="288">
        <v>329.85369791207211</v>
      </c>
      <c r="AL82" s="288">
        <v>5.9328913662130383</v>
      </c>
      <c r="AM82" s="288">
        <v>11.845669298902971</v>
      </c>
      <c r="AN82" s="285">
        <v>755.31054326242463</v>
      </c>
      <c r="AO82" s="285">
        <v>0.35279715251337612</v>
      </c>
      <c r="AP82" s="289">
        <v>0</v>
      </c>
      <c r="AQ82" s="290">
        <v>0</v>
      </c>
      <c r="AR82" s="291">
        <v>0</v>
      </c>
      <c r="AS82" s="285">
        <v>3.1495888393474116</v>
      </c>
      <c r="AT82" s="285">
        <v>3.2577693764542621</v>
      </c>
      <c r="AU82" s="285">
        <v>231.31383293979644</v>
      </c>
      <c r="AV82" s="292">
        <v>321.05418619999375</v>
      </c>
      <c r="AW82" s="292">
        <v>192.24801568861901</v>
      </c>
      <c r="AX82" s="282">
        <v>0</v>
      </c>
      <c r="AY82" s="293">
        <v>0.2948614310774208</v>
      </c>
      <c r="AZ82" s="284">
        <v>32.92106297990086</v>
      </c>
      <c r="BA82" s="290">
        <v>9.0266611820105069</v>
      </c>
      <c r="BB82" s="294">
        <v>147.84205500000002</v>
      </c>
      <c r="BC82" s="295"/>
      <c r="BD82" s="295"/>
      <c r="BE82" s="295"/>
      <c r="BF82" s="290"/>
      <c r="BG82" s="296" t="s">
        <v>326</v>
      </c>
    </row>
    <row r="83" spans="1:59" x14ac:dyDescent="0.35">
      <c r="A83" s="279" t="s">
        <v>235</v>
      </c>
      <c r="B83" s="279" t="s">
        <v>236</v>
      </c>
      <c r="C83" s="279" t="s">
        <v>237</v>
      </c>
      <c r="D83" s="279">
        <v>0</v>
      </c>
      <c r="E83" s="279" t="s">
        <v>170</v>
      </c>
      <c r="F83" s="280">
        <v>38718</v>
      </c>
      <c r="G83" s="281">
        <v>2020</v>
      </c>
      <c r="H83" s="282">
        <v>271.85700000000003</v>
      </c>
      <c r="I83" s="282">
        <v>3336.44022</v>
      </c>
      <c r="J83" s="282">
        <v>12272.776570034979</v>
      </c>
      <c r="K83" s="283">
        <v>0.44295078368826618</v>
      </c>
      <c r="L83" s="283">
        <v>5.1801464172288758E-2</v>
      </c>
      <c r="M83" s="284">
        <v>82.526485648594303</v>
      </c>
      <c r="N83" s="284">
        <v>571.86286417922508</v>
      </c>
      <c r="O83" s="284">
        <v>0</v>
      </c>
      <c r="P83" s="284">
        <v>342.43285280193118</v>
      </c>
      <c r="Q83" s="285">
        <v>46.560197256723733</v>
      </c>
      <c r="R83" s="285">
        <v>4.7997191835554913</v>
      </c>
      <c r="S83" s="285">
        <v>0.17126723702801006</v>
      </c>
      <c r="T83" s="282">
        <v>2103.5429074080312</v>
      </c>
      <c r="U83" s="282">
        <v>0</v>
      </c>
      <c r="V83" s="286">
        <v>0.215509081303556</v>
      </c>
      <c r="W83" s="286">
        <v>0</v>
      </c>
      <c r="X83" s="287">
        <v>0.10756138780431994</v>
      </c>
      <c r="Y83" s="285">
        <v>107.56138780431993</v>
      </c>
      <c r="Z83" s="285">
        <v>97.799443165990567</v>
      </c>
      <c r="AA83" s="285">
        <v>193.1657058124128</v>
      </c>
      <c r="AB83" s="285">
        <v>16.553026822211542</v>
      </c>
      <c r="AC83" s="285">
        <v>430.22897547203399</v>
      </c>
      <c r="AD83" s="285">
        <v>4366.2706889649753</v>
      </c>
      <c r="AE83" s="285">
        <v>19.264447496352002</v>
      </c>
      <c r="AF83" s="285">
        <v>14.916311594540254</v>
      </c>
      <c r="AG83" s="285">
        <v>5.4608592305181372</v>
      </c>
      <c r="AH83" s="285">
        <v>50.566690039167923</v>
      </c>
      <c r="AI83" s="285">
        <v>19.110934791630768</v>
      </c>
      <c r="AJ83" s="288">
        <v>78.688508374359799</v>
      </c>
      <c r="AK83" s="288">
        <v>381.2280721759725</v>
      </c>
      <c r="AL83" s="288">
        <v>5.4608592305181372</v>
      </c>
      <c r="AM83" s="288">
        <v>10.913770313416579</v>
      </c>
      <c r="AN83" s="285">
        <v>1086.0550629736285</v>
      </c>
      <c r="AO83" s="285">
        <v>0.50728423839399206</v>
      </c>
      <c r="AP83" s="289">
        <v>0</v>
      </c>
      <c r="AQ83" s="290">
        <v>0</v>
      </c>
      <c r="AR83" s="291">
        <v>0</v>
      </c>
      <c r="AS83" s="285">
        <v>3.1495888393474116</v>
      </c>
      <c r="AT83" s="285">
        <v>3.2365822887484152</v>
      </c>
      <c r="AU83" s="285">
        <v>229.79252057884332</v>
      </c>
      <c r="AV83" s="292">
        <v>314.10942882438684</v>
      </c>
      <c r="AW83" s="292">
        <v>188.08947833795619</v>
      </c>
      <c r="AX83" s="282">
        <v>0</v>
      </c>
      <c r="AY83" s="293">
        <v>0.39565428811588416</v>
      </c>
      <c r="AZ83" s="284">
        <v>32.238368054536863</v>
      </c>
      <c r="BA83" s="290">
        <v>8.9679557796157034</v>
      </c>
      <c r="BB83" s="294">
        <v>135.256158</v>
      </c>
      <c r="BC83" s="295"/>
      <c r="BD83" s="295"/>
      <c r="BE83" s="295"/>
      <c r="BF83" s="290"/>
      <c r="BG83" s="296" t="s">
        <v>327</v>
      </c>
    </row>
    <row r="84" spans="1:59" x14ac:dyDescent="0.35">
      <c r="A84" s="279" t="s">
        <v>235</v>
      </c>
      <c r="B84" s="279" t="s">
        <v>236</v>
      </c>
      <c r="C84" s="279" t="s">
        <v>237</v>
      </c>
      <c r="D84" s="279">
        <v>0</v>
      </c>
      <c r="E84" s="279" t="s">
        <v>170</v>
      </c>
      <c r="F84" s="280">
        <v>49680</v>
      </c>
      <c r="G84" s="281">
        <v>2025</v>
      </c>
      <c r="H84" s="282">
        <v>284.505</v>
      </c>
      <c r="I84" s="282">
        <v>3917.4801099999995</v>
      </c>
      <c r="J84" s="282">
        <v>13769.459622853727</v>
      </c>
      <c r="K84" s="283">
        <v>0.50816317442462533</v>
      </c>
      <c r="L84" s="283">
        <v>6.2577891157063123E-2</v>
      </c>
      <c r="M84" s="284">
        <v>82.526485648594303</v>
      </c>
      <c r="N84" s="284">
        <v>662.06762358270259</v>
      </c>
      <c r="O84" s="284">
        <v>0</v>
      </c>
      <c r="P84" s="284">
        <v>396.44767879203749</v>
      </c>
      <c r="Q84" s="285">
        <v>57.290767104840896</v>
      </c>
      <c r="R84" s="285">
        <v>5.1691959447573641</v>
      </c>
      <c r="S84" s="285">
        <v>0.20136998332135075</v>
      </c>
      <c r="T84" s="282">
        <v>2327.0860743491421</v>
      </c>
      <c r="U84" s="282">
        <v>0</v>
      </c>
      <c r="V84" s="286">
        <v>0.22554765608786481</v>
      </c>
      <c r="W84" s="286">
        <v>0</v>
      </c>
      <c r="X84" s="287">
        <v>0.12232753097632737</v>
      </c>
      <c r="Y84" s="285">
        <v>122.32753097632737</v>
      </c>
      <c r="Z84" s="285">
        <v>112.85003433895893</v>
      </c>
      <c r="AA84" s="285">
        <v>195.39171819990014</v>
      </c>
      <c r="AB84" s="285">
        <v>15.411757323392377</v>
      </c>
      <c r="AC84" s="285">
        <v>397.83829257963123</v>
      </c>
      <c r="AD84" s="285">
        <v>3700.5675877239491</v>
      </c>
      <c r="AE84" s="285">
        <v>18.180528782671516</v>
      </c>
      <c r="AF84" s="285">
        <v>13.48784840271867</v>
      </c>
      <c r="AG84" s="285">
        <v>4.1579364415691904</v>
      </c>
      <c r="AH84" s="285">
        <v>58.355814950525286</v>
      </c>
      <c r="AI84" s="285">
        <v>22.057629669523308</v>
      </c>
      <c r="AJ84" s="288">
        <v>90.792404669435626</v>
      </c>
      <c r="AK84" s="288">
        <v>341.30504683555534</v>
      </c>
      <c r="AL84" s="288">
        <v>4.1579364415691904</v>
      </c>
      <c r="AM84" s="288">
        <v>8.8701413463142202</v>
      </c>
      <c r="AN84" s="285">
        <v>1253.0255731666275</v>
      </c>
      <c r="AO84" s="285">
        <v>0.5852743062876018</v>
      </c>
      <c r="AP84" s="289">
        <v>0</v>
      </c>
      <c r="AQ84" s="290">
        <v>0</v>
      </c>
      <c r="AR84" s="291">
        <v>0</v>
      </c>
      <c r="AS84" s="285">
        <v>3.1495888393474116</v>
      </c>
      <c r="AT84" s="285">
        <v>3.2206105283784336</v>
      </c>
      <c r="AU84" s="285">
        <v>229.01484742217934</v>
      </c>
      <c r="AV84" s="292">
        <v>308.55907984896061</v>
      </c>
      <c r="AW84" s="292">
        <v>184.7659160772219</v>
      </c>
      <c r="AX84" s="282">
        <v>0</v>
      </c>
      <c r="AY84" s="293">
        <v>0.42996619031766531</v>
      </c>
      <c r="AZ84" s="284">
        <v>31.226075829732135</v>
      </c>
      <c r="BA84" s="290">
        <v>8.9237010603031273</v>
      </c>
      <c r="BB84" s="294">
        <v>138.53047700000002</v>
      </c>
      <c r="BC84" s="295"/>
      <c r="BD84" s="295"/>
      <c r="BE84" s="295"/>
      <c r="BF84" s="290"/>
      <c r="BG84" s="296" t="s">
        <v>328</v>
      </c>
    </row>
    <row r="85" spans="1:59" x14ac:dyDescent="0.35">
      <c r="A85" s="279" t="s">
        <v>235</v>
      </c>
      <c r="B85" s="279" t="s">
        <v>236</v>
      </c>
      <c r="C85" s="279" t="s">
        <v>237</v>
      </c>
      <c r="D85" s="279">
        <v>0</v>
      </c>
      <c r="E85" s="279" t="s">
        <v>170</v>
      </c>
      <c r="F85" s="280">
        <v>40545</v>
      </c>
      <c r="G85" s="281">
        <v>2030</v>
      </c>
      <c r="H85" s="282">
        <v>295.48200000000003</v>
      </c>
      <c r="I85" s="282">
        <v>4498.5199999999995</v>
      </c>
      <c r="J85" s="282">
        <v>15224.34530698993</v>
      </c>
      <c r="K85" s="283">
        <v>0.57423259303316543</v>
      </c>
      <c r="L85" s="283">
        <v>7.3614659468528146E-2</v>
      </c>
      <c r="M85" s="284">
        <v>82.526485648594303</v>
      </c>
      <c r="N85" s="284">
        <v>752.85236380224092</v>
      </c>
      <c r="O85" s="284">
        <v>0</v>
      </c>
      <c r="P85" s="284">
        <v>450.80979868397662</v>
      </c>
      <c r="Q85" s="285">
        <v>68.232365571776555</v>
      </c>
      <c r="R85" s="285">
        <v>7.7459192046173619</v>
      </c>
      <c r="S85" s="285">
        <v>0.23091885655226563</v>
      </c>
      <c r="T85" s="282">
        <v>2547.8789361187514</v>
      </c>
      <c r="U85" s="282">
        <v>0</v>
      </c>
      <c r="V85" s="286">
        <v>0.23354726798639819</v>
      </c>
      <c r="W85" s="286">
        <v>0</v>
      </c>
      <c r="X85" s="287">
        <v>0.13785229515812594</v>
      </c>
      <c r="Y85" s="285">
        <v>137.85229515812594</v>
      </c>
      <c r="Z85" s="285">
        <v>128.11189697365367</v>
      </c>
      <c r="AA85" s="285">
        <v>208.10285970305324</v>
      </c>
      <c r="AB85" s="285">
        <v>15.22760634864405</v>
      </c>
      <c r="AC85" s="285">
        <v>394.89098317708334</v>
      </c>
      <c r="AD85" s="285">
        <v>3479.5796668468333</v>
      </c>
      <c r="AE85" s="285">
        <v>18.660624352668929</v>
      </c>
      <c r="AF85" s="285">
        <v>13.49225252433904</v>
      </c>
      <c r="AG85" s="285">
        <v>3.6131088498494037</v>
      </c>
      <c r="AH85" s="285">
        <v>66.257758371081849</v>
      </c>
      <c r="AI85" s="285">
        <v>25.046598889784292</v>
      </c>
      <c r="AJ85" s="288">
        <v>103.06529808386938</v>
      </c>
      <c r="AK85" s="288">
        <v>330.7184935101522</v>
      </c>
      <c r="AL85" s="288">
        <v>3.6131088498494037</v>
      </c>
      <c r="AM85" s="288">
        <v>8.2506489597882169</v>
      </c>
      <c r="AN85" s="285">
        <v>1422.3533115224116</v>
      </c>
      <c r="AO85" s="285">
        <v>0.66436540923371157</v>
      </c>
      <c r="AP85" s="289">
        <v>0</v>
      </c>
      <c r="AQ85" s="290">
        <v>0</v>
      </c>
      <c r="AR85" s="291">
        <v>0</v>
      </c>
      <c r="AS85" s="285">
        <v>3.1495888393474116</v>
      </c>
      <c r="AT85" s="285">
        <v>3.2073445433034209</v>
      </c>
      <c r="AU85" s="285">
        <v>228.62257738128594</v>
      </c>
      <c r="AV85" s="292">
        <v>305.78815181158501</v>
      </c>
      <c r="AW85" s="292">
        <v>183.10667773148805</v>
      </c>
      <c r="AX85" s="282">
        <v>0</v>
      </c>
      <c r="AY85" s="293">
        <v>0.46653364725474283</v>
      </c>
      <c r="AZ85" s="284">
        <v>30.643921813868999</v>
      </c>
      <c r="BA85" s="290">
        <v>8.8869435312455973</v>
      </c>
      <c r="BB85" s="294">
        <v>141.80479600000001</v>
      </c>
      <c r="BC85" s="295"/>
      <c r="BD85" s="295"/>
      <c r="BE85" s="295"/>
      <c r="BF85" s="290"/>
      <c r="BG85" s="296" t="s">
        <v>329</v>
      </c>
    </row>
    <row r="86" spans="1:59" x14ac:dyDescent="0.35">
      <c r="A86" s="279" t="s">
        <v>235</v>
      </c>
      <c r="B86" s="279" t="s">
        <v>236</v>
      </c>
      <c r="C86" s="279" t="s">
        <v>237</v>
      </c>
      <c r="D86" s="279">
        <v>0</v>
      </c>
      <c r="E86" s="279" t="s">
        <v>170</v>
      </c>
      <c r="F86" s="280">
        <v>47853</v>
      </c>
      <c r="G86" s="281">
        <v>2035</v>
      </c>
      <c r="H86" s="282">
        <v>304.84699999999998</v>
      </c>
      <c r="I86" s="282">
        <v>5876.94</v>
      </c>
      <c r="J86" s="282">
        <v>19278.326504771248</v>
      </c>
      <c r="K86" s="283">
        <v>0.80675425244496191</v>
      </c>
      <c r="L86" s="283">
        <v>0.10789095836352011</v>
      </c>
      <c r="M86" s="284">
        <v>82.526485648594303</v>
      </c>
      <c r="N86" s="284">
        <v>1063.7944698871097</v>
      </c>
      <c r="O86" s="284">
        <v>0</v>
      </c>
      <c r="P86" s="284">
        <v>637.00267657910763</v>
      </c>
      <c r="Q86" s="285">
        <v>100.31596190620593</v>
      </c>
      <c r="R86" s="285">
        <v>10.933947111022258</v>
      </c>
      <c r="S86" s="285">
        <v>0.32906986752766448</v>
      </c>
      <c r="T86" s="282">
        <v>3489.601242220228</v>
      </c>
      <c r="U86" s="282">
        <v>0</v>
      </c>
      <c r="V86" s="286">
        <v>0.26152491729080768</v>
      </c>
      <c r="W86" s="286">
        <v>0</v>
      </c>
      <c r="X86" s="287">
        <v>0.19401552551964599</v>
      </c>
      <c r="Y86" s="285">
        <v>194.01552551964599</v>
      </c>
      <c r="Z86" s="285">
        <v>180.88009719148329</v>
      </c>
      <c r="AA86" s="285">
        <v>286.33408975399527</v>
      </c>
      <c r="AB86" s="285">
        <v>20.057302296351768</v>
      </c>
      <c r="AC86" s="285">
        <v>522.71604743411831</v>
      </c>
      <c r="AD86" s="285">
        <v>4478.0294628482197</v>
      </c>
      <c r="AE86" s="285">
        <v>25.331426328334317</v>
      </c>
      <c r="AF86" s="285">
        <v>18.116490261795594</v>
      </c>
      <c r="AG86" s="285">
        <v>4.5049235286815623</v>
      </c>
      <c r="AH86" s="285">
        <v>93.568461296022775</v>
      </c>
      <c r="AI86" s="285">
        <v>35.37310127312162</v>
      </c>
      <c r="AJ86" s="288">
        <v>145.50699591836167</v>
      </c>
      <c r="AK86" s="288">
        <v>432.11907076248303</v>
      </c>
      <c r="AL86" s="288">
        <v>4.5049235286815623</v>
      </c>
      <c r="AM86" s="288">
        <v>10.716664382260149</v>
      </c>
      <c r="AN86" s="285">
        <v>2008.0338646656733</v>
      </c>
      <c r="AO86" s="285">
        <v>0.93793028036462023</v>
      </c>
      <c r="AP86" s="289">
        <v>0</v>
      </c>
      <c r="AQ86" s="290">
        <v>0</v>
      </c>
      <c r="AR86" s="291">
        <v>0</v>
      </c>
      <c r="AS86" s="285">
        <v>3.1495888393474116</v>
      </c>
      <c r="AT86" s="285">
        <v>3.1924737922845692</v>
      </c>
      <c r="AU86" s="285">
        <v>228.42446549797432</v>
      </c>
      <c r="AV86" s="292">
        <v>304.5756833575121</v>
      </c>
      <c r="AW86" s="292">
        <v>182.38064871707314</v>
      </c>
      <c r="AX86" s="282">
        <v>0</v>
      </c>
      <c r="AY86" s="293">
        <v>0.63643573832002942</v>
      </c>
      <c r="AZ86" s="284">
        <v>33.013017917427433</v>
      </c>
      <c r="BA86" s="290">
        <v>8.8457395000642034</v>
      </c>
      <c r="BB86" s="294">
        <v>141.80479600000001</v>
      </c>
      <c r="BC86" s="295"/>
      <c r="BD86" s="295"/>
      <c r="BE86" s="295"/>
      <c r="BF86" s="290"/>
      <c r="BG86" s="296" t="s">
        <v>330</v>
      </c>
    </row>
    <row r="87" spans="1:59" x14ac:dyDescent="0.35">
      <c r="A87" s="279" t="s">
        <v>235</v>
      </c>
      <c r="B87" s="279" t="s">
        <v>236</v>
      </c>
      <c r="C87" s="279" t="s">
        <v>237</v>
      </c>
      <c r="D87" s="279">
        <v>0</v>
      </c>
      <c r="E87" s="279" t="s">
        <v>170</v>
      </c>
      <c r="F87" s="280">
        <v>44199</v>
      </c>
      <c r="G87" s="281">
        <v>2040</v>
      </c>
      <c r="H87" s="282">
        <v>312.43900000000002</v>
      </c>
      <c r="I87" s="282">
        <v>7255.3599999999988</v>
      </c>
      <c r="J87" s="282">
        <v>23221.684872887185</v>
      </c>
      <c r="K87" s="283">
        <v>1.0930789211495944</v>
      </c>
      <c r="L87" s="283">
        <v>0.15331141864429526</v>
      </c>
      <c r="M87" s="284">
        <v>82.526485648594303</v>
      </c>
      <c r="N87" s="284">
        <v>1450.1527045130783</v>
      </c>
      <c r="O87" s="284">
        <v>0</v>
      </c>
      <c r="P87" s="284">
        <v>868.35491288208289</v>
      </c>
      <c r="Q87" s="285">
        <v>141.07494355102827</v>
      </c>
      <c r="R87" s="285">
        <v>13.654677870561285</v>
      </c>
      <c r="S87" s="285">
        <v>0.45152795762061798</v>
      </c>
      <c r="T87" s="282">
        <v>4641.3946546784437</v>
      </c>
      <c r="U87" s="282">
        <v>0</v>
      </c>
      <c r="V87" s="286">
        <v>0.2940969047522774</v>
      </c>
      <c r="W87" s="286">
        <v>0</v>
      </c>
      <c r="X87" s="287">
        <v>0.26406824919032568</v>
      </c>
      <c r="Y87" s="285">
        <v>264.06824919032567</v>
      </c>
      <c r="Z87" s="285">
        <v>246.48758085028959</v>
      </c>
      <c r="AA87" s="285">
        <v>386.470170227072</v>
      </c>
      <c r="AB87" s="285">
        <v>26.573537195836501</v>
      </c>
      <c r="AC87" s="285">
        <v>694.69885589474814</v>
      </c>
      <c r="AD87" s="285">
        <v>5890.6599058473257</v>
      </c>
      <c r="AE87" s="285">
        <v>34.065730997091258</v>
      </c>
      <c r="AF87" s="285">
        <v>24.27178747009593</v>
      </c>
      <c r="AG87" s="285">
        <v>5.8617582314234014</v>
      </c>
      <c r="AH87" s="285">
        <v>127.54178808876479</v>
      </c>
      <c r="AI87" s="285">
        <v>48.220066874467022</v>
      </c>
      <c r="AJ87" s="288">
        <v>198.26751397582257</v>
      </c>
      <c r="AK87" s="288">
        <v>571.25165935583698</v>
      </c>
      <c r="AL87" s="288">
        <v>5.8617582314234014</v>
      </c>
      <c r="AM87" s="288">
        <v>14.189003053937334</v>
      </c>
      <c r="AN87" s="285">
        <v>2736.1172167733585</v>
      </c>
      <c r="AO87" s="285">
        <v>1.2780099147710207</v>
      </c>
      <c r="AP87" s="289">
        <v>0</v>
      </c>
      <c r="AQ87" s="290">
        <v>0</v>
      </c>
      <c r="AR87" s="291">
        <v>0</v>
      </c>
      <c r="AS87" s="285">
        <v>3.1495888393474116</v>
      </c>
      <c r="AT87" s="285">
        <v>3.1748644105994233</v>
      </c>
      <c r="AU87" s="285">
        <v>228.32543587249336</v>
      </c>
      <c r="AV87" s="292">
        <v>304.10175064695522</v>
      </c>
      <c r="AW87" s="292">
        <v>182.09685667482347</v>
      </c>
      <c r="AX87" s="282">
        <v>0</v>
      </c>
      <c r="AY87" s="293">
        <v>0.84518337720427239</v>
      </c>
      <c r="AZ87" s="284">
        <v>36.396298624785771</v>
      </c>
      <c r="BA87" s="290">
        <v>8.7969472426240785</v>
      </c>
      <c r="BB87" s="294">
        <v>141.80479600000001</v>
      </c>
      <c r="BC87" s="295"/>
      <c r="BD87" s="295"/>
      <c r="BE87" s="295"/>
      <c r="BF87" s="290"/>
      <c r="BG87" s="296" t="s">
        <v>331</v>
      </c>
    </row>
    <row r="88" spans="1:59" x14ac:dyDescent="0.35">
      <c r="A88" s="279" t="s">
        <v>235</v>
      </c>
      <c r="B88" s="279" t="s">
        <v>236</v>
      </c>
      <c r="C88" s="279" t="s">
        <v>237</v>
      </c>
      <c r="D88" s="279">
        <v>0</v>
      </c>
      <c r="E88" s="279" t="s">
        <v>170</v>
      </c>
      <c r="F88" s="280">
        <v>42372</v>
      </c>
      <c r="G88" s="281">
        <v>2045</v>
      </c>
      <c r="H88" s="282">
        <v>318.21600000000001</v>
      </c>
      <c r="I88" s="282">
        <v>8633.7799999999988</v>
      </c>
      <c r="J88" s="282">
        <v>27131.822409935383</v>
      </c>
      <c r="K88" s="283">
        <v>1.3822099907093428</v>
      </c>
      <c r="L88" s="283">
        <v>0.20106830886147284</v>
      </c>
      <c r="M88" s="284">
        <v>82.526485648594303</v>
      </c>
      <c r="N88" s="284">
        <v>1842.3676902204284</v>
      </c>
      <c r="O88" s="284">
        <v>0</v>
      </c>
      <c r="P88" s="284">
        <v>1103.2141857607355</v>
      </c>
      <c r="Q88" s="285">
        <v>183.61605654143284</v>
      </c>
      <c r="R88" s="285">
        <v>15.556146338531335</v>
      </c>
      <c r="S88" s="285">
        <v>0.57701704672748333</v>
      </c>
      <c r="T88" s="282">
        <v>5789.6764783053904</v>
      </c>
      <c r="U88" s="282">
        <v>0</v>
      </c>
      <c r="V88" s="286">
        <v>0.31931996633661441</v>
      </c>
      <c r="W88" s="286">
        <v>0</v>
      </c>
      <c r="X88" s="287">
        <v>0.33530384103403504</v>
      </c>
      <c r="Y88" s="285">
        <v>335.30384103403503</v>
      </c>
      <c r="Z88" s="285">
        <v>313.10907940541921</v>
      </c>
      <c r="AA88" s="285">
        <v>489.37308226385323</v>
      </c>
      <c r="AB88" s="285">
        <v>33.424277087313747</v>
      </c>
      <c r="AC88" s="285">
        <v>875.10313408993272</v>
      </c>
      <c r="AD88" s="285">
        <v>7402.209497894065</v>
      </c>
      <c r="AE88" s="285">
        <v>43.100039644258267</v>
      </c>
      <c r="AF88" s="285">
        <v>30.674468061033217</v>
      </c>
      <c r="AG88" s="285">
        <v>7.3371466733971875</v>
      </c>
      <c r="AH88" s="285">
        <v>162.05025627017409</v>
      </c>
      <c r="AI88" s="285">
        <v>61.270146465593626</v>
      </c>
      <c r="AJ88" s="288">
        <v>251.83893293982558</v>
      </c>
      <c r="AK88" s="288">
        <v>718.3002438335792</v>
      </c>
      <c r="AL88" s="288">
        <v>7.3371466733971875</v>
      </c>
      <c r="AM88" s="288">
        <v>17.867492180046487</v>
      </c>
      <c r="AN88" s="285">
        <v>3475.3932512135666</v>
      </c>
      <c r="AO88" s="285">
        <v>1.623317526585025</v>
      </c>
      <c r="AP88" s="289">
        <v>0</v>
      </c>
      <c r="AQ88" s="290">
        <v>0</v>
      </c>
      <c r="AR88" s="291">
        <v>0</v>
      </c>
      <c r="AS88" s="285">
        <v>3.1495888393474116</v>
      </c>
      <c r="AT88" s="285">
        <v>3.1608921158775973</v>
      </c>
      <c r="AU88" s="285">
        <v>228.27746070557171</v>
      </c>
      <c r="AV88" s="292">
        <v>303.93358367017549</v>
      </c>
      <c r="AW88" s="292">
        <v>181.99615788633261</v>
      </c>
      <c r="AX88" s="282">
        <v>0</v>
      </c>
      <c r="AY88" s="293">
        <v>1.0536988744564542</v>
      </c>
      <c r="AZ88" s="284">
        <v>38.836273455431467</v>
      </c>
      <c r="BA88" s="290">
        <v>8.758232663470416</v>
      </c>
      <c r="BB88" s="294">
        <v>141.80479600000001</v>
      </c>
      <c r="BC88" s="295"/>
      <c r="BD88" s="295"/>
      <c r="BE88" s="295"/>
      <c r="BF88" s="290"/>
      <c r="BG88" s="296" t="s">
        <v>332</v>
      </c>
    </row>
    <row r="89" spans="1:59" x14ac:dyDescent="0.35">
      <c r="A89" s="279" t="s">
        <v>235</v>
      </c>
      <c r="B89" s="279" t="s">
        <v>236</v>
      </c>
      <c r="C89" s="279" t="s">
        <v>237</v>
      </c>
      <c r="D89" s="279">
        <v>0</v>
      </c>
      <c r="E89" s="279" t="s">
        <v>170</v>
      </c>
      <c r="F89" s="280">
        <v>38718</v>
      </c>
      <c r="G89" s="281">
        <v>2050</v>
      </c>
      <c r="H89" s="282">
        <v>322.23700000000002</v>
      </c>
      <c r="I89" s="282">
        <v>10012.199999999999</v>
      </c>
      <c r="J89" s="282">
        <v>31070.919850917173</v>
      </c>
      <c r="K89" s="283">
        <v>1.6864347059342617</v>
      </c>
      <c r="L89" s="283">
        <v>0.24985832960853308</v>
      </c>
      <c r="M89" s="284">
        <v>82.526485648594303</v>
      </c>
      <c r="N89" s="284">
        <v>2253.2935791899476</v>
      </c>
      <c r="O89" s="284">
        <v>0</v>
      </c>
      <c r="P89" s="284">
        <v>1349.27759232931</v>
      </c>
      <c r="Q89" s="285">
        <v>228.87358227024257</v>
      </c>
      <c r="R89" s="285">
        <v>20.036053107458343</v>
      </c>
      <c r="S89" s="285">
        <v>0.71026475007600787</v>
      </c>
      <c r="T89" s="282">
        <v>6992.6593755215808</v>
      </c>
      <c r="U89" s="282">
        <v>0</v>
      </c>
      <c r="V89" s="286">
        <v>0.34366250228074197</v>
      </c>
      <c r="W89" s="286">
        <v>0</v>
      </c>
      <c r="X89" s="287">
        <v>0.41001018815243057</v>
      </c>
      <c r="Y89" s="285">
        <v>410.01018815243054</v>
      </c>
      <c r="Z89" s="285">
        <v>382.92008258587686</v>
      </c>
      <c r="AA89" s="285">
        <v>597.9346769524268</v>
      </c>
      <c r="AB89" s="285">
        <v>40.744089405177945</v>
      </c>
      <c r="AC89" s="285">
        <v>1067.2729903802183</v>
      </c>
      <c r="AD89" s="285">
        <v>9019.1622201522932</v>
      </c>
      <c r="AE89" s="285">
        <v>52.6604041197116</v>
      </c>
      <c r="AF89" s="285">
        <v>37.469400058081277</v>
      </c>
      <c r="AG89" s="285">
        <v>8.9395378590451724</v>
      </c>
      <c r="AH89" s="285">
        <v>198.20367582596191</v>
      </c>
      <c r="AI89" s="285">
        <v>74.941629039424186</v>
      </c>
      <c r="AJ89" s="288">
        <v>307.97845354645267</v>
      </c>
      <c r="AK89" s="288">
        <v>875.51551071389019</v>
      </c>
      <c r="AL89" s="288">
        <v>8.9395378590451724</v>
      </c>
      <c r="AM89" s="288">
        <v>21.807610037892648</v>
      </c>
      <c r="AN89" s="285">
        <v>4250.1119191984299</v>
      </c>
      <c r="AO89" s="285">
        <v>1.985179998255904</v>
      </c>
      <c r="AP89" s="289">
        <v>0</v>
      </c>
      <c r="AQ89" s="290">
        <v>0</v>
      </c>
      <c r="AR89" s="291">
        <v>0</v>
      </c>
      <c r="AS89" s="285">
        <v>3.1495888393474116</v>
      </c>
      <c r="AT89" s="285">
        <v>3.1537508458021835</v>
      </c>
      <c r="AU89" s="285">
        <v>228.25433053755646</v>
      </c>
      <c r="AV89" s="292">
        <v>303.87385848794401</v>
      </c>
      <c r="AW89" s="292">
        <v>181.96039430415809</v>
      </c>
      <c r="AX89" s="282">
        <v>0</v>
      </c>
      <c r="AY89" s="293">
        <v>1.2723870572045746</v>
      </c>
      <c r="AZ89" s="284">
        <v>40.951058523843969</v>
      </c>
      <c r="BA89" s="290">
        <v>8.7384455582671148</v>
      </c>
      <c r="BB89" s="294">
        <v>141.80479600000001</v>
      </c>
      <c r="BC89" s="295"/>
      <c r="BD89" s="295"/>
      <c r="BE89" s="295"/>
      <c r="BF89" s="290"/>
      <c r="BG89" s="296" t="s">
        <v>333</v>
      </c>
    </row>
    <row r="90" spans="1:59" x14ac:dyDescent="0.35">
      <c r="A90" s="279" t="s">
        <v>235</v>
      </c>
      <c r="B90" s="279" t="s">
        <v>236</v>
      </c>
      <c r="C90" s="279" t="s">
        <v>237</v>
      </c>
      <c r="D90" s="279">
        <v>0</v>
      </c>
      <c r="E90" s="279" t="s">
        <v>174</v>
      </c>
      <c r="F90" s="280">
        <v>49680</v>
      </c>
      <c r="G90" s="281">
        <v>2000</v>
      </c>
      <c r="H90" s="282">
        <v>211.54042799999999</v>
      </c>
      <c r="I90" s="282">
        <v>776.36961000000008</v>
      </c>
      <c r="J90" s="282">
        <v>3670.0767666027418</v>
      </c>
      <c r="K90" s="283">
        <v>3.2519123323529006E-2</v>
      </c>
      <c r="L90" s="283">
        <v>0.15620008775852634</v>
      </c>
      <c r="M90" s="284">
        <v>31.752755670426136</v>
      </c>
      <c r="N90" s="284">
        <v>0</v>
      </c>
      <c r="O90" s="284">
        <v>31.9057572</v>
      </c>
      <c r="P90" s="284">
        <v>106.352524</v>
      </c>
      <c r="Q90" s="285">
        <v>7.0052599999999998</v>
      </c>
      <c r="R90" s="285">
        <v>0.62294000000000005</v>
      </c>
      <c r="S90" s="285">
        <v>3.3115466704076064E-2</v>
      </c>
      <c r="T90" s="282">
        <v>0</v>
      </c>
      <c r="U90" s="282">
        <v>41.096092362502439</v>
      </c>
      <c r="V90" s="286">
        <v>0</v>
      </c>
      <c r="W90" s="286">
        <v>3.6600000000000001E-2</v>
      </c>
      <c r="X90" s="287">
        <v>4.0204821501531741E-2</v>
      </c>
      <c r="Y90" s="285">
        <v>40.20482150153174</v>
      </c>
      <c r="Z90" s="285">
        <v>37.400966723715136</v>
      </c>
      <c r="AA90" s="285">
        <v>66.990837521213493</v>
      </c>
      <c r="AB90" s="285">
        <v>3.7888719455915023</v>
      </c>
      <c r="AC90" s="285">
        <v>217.71888349598649</v>
      </c>
      <c r="AD90" s="285">
        <v>1282.7712509160986</v>
      </c>
      <c r="AE90" s="285">
        <v>52.35764163634127</v>
      </c>
      <c r="AF90" s="285">
        <v>47.156362767863854</v>
      </c>
      <c r="AG90" s="285">
        <v>15.048674120206597</v>
      </c>
      <c r="AH90" s="285">
        <v>90.188871768543891</v>
      </c>
      <c r="AI90" s="285">
        <v>7.5787313027636287</v>
      </c>
      <c r="AJ90" s="288">
        <v>29.822235420951507</v>
      </c>
      <c r="AK90" s="288">
        <v>199.47680404971626</v>
      </c>
      <c r="AL90" s="288">
        <v>15.048674120206597</v>
      </c>
      <c r="AM90" s="288">
        <v>45.671542347818601</v>
      </c>
      <c r="AN90" s="285">
        <v>404.03276735925192</v>
      </c>
      <c r="AO90" s="285">
        <v>0.18871921108205533</v>
      </c>
      <c r="AP90" s="289">
        <v>0</v>
      </c>
      <c r="AQ90" s="290">
        <v>0</v>
      </c>
      <c r="AR90" s="289">
        <v>0</v>
      </c>
      <c r="AS90" s="285">
        <v>3.6154089339670064</v>
      </c>
      <c r="AT90" s="285">
        <v>4.2343037974683542</v>
      </c>
      <c r="AU90" s="285">
        <v>280.40928695732231</v>
      </c>
      <c r="AV90" s="292">
        <v>378.03354344022654</v>
      </c>
      <c r="AW90" s="292">
        <v>0</v>
      </c>
      <c r="AX90" s="282">
        <v>1260.1118114674218</v>
      </c>
      <c r="AY90" s="293">
        <v>0.19005738941556713</v>
      </c>
      <c r="AZ90" s="284">
        <v>51.785671391145428</v>
      </c>
      <c r="BA90" s="290">
        <v>11.732452885614475</v>
      </c>
      <c r="BB90" s="294">
        <v>160.427952</v>
      </c>
      <c r="BC90" s="295"/>
      <c r="BD90" s="295"/>
      <c r="BE90" s="295"/>
      <c r="BF90" s="290"/>
      <c r="BG90" s="296" t="s">
        <v>334</v>
      </c>
    </row>
    <row r="91" spans="1:59" x14ac:dyDescent="0.35">
      <c r="A91" s="279" t="s">
        <v>235</v>
      </c>
      <c r="B91" s="279" t="s">
        <v>236</v>
      </c>
      <c r="C91" s="279" t="s">
        <v>237</v>
      </c>
      <c r="D91" s="279">
        <v>0</v>
      </c>
      <c r="E91" s="279" t="s">
        <v>174</v>
      </c>
      <c r="F91" s="280">
        <v>44199</v>
      </c>
      <c r="G91" s="281">
        <v>2005</v>
      </c>
      <c r="H91" s="282">
        <v>226.25470300000001</v>
      </c>
      <c r="I91" s="282">
        <v>1098.69534</v>
      </c>
      <c r="J91" s="282">
        <v>4856.0110593590625</v>
      </c>
      <c r="K91" s="283">
        <v>8.4826139960787347E-2</v>
      </c>
      <c r="L91" s="283">
        <v>0.12796098731714509</v>
      </c>
      <c r="M91" s="284">
        <v>57.139620659510229</v>
      </c>
      <c r="N91" s="284">
        <v>0</v>
      </c>
      <c r="O91" s="284">
        <v>38.007167416741673</v>
      </c>
      <c r="P91" s="284">
        <v>126.69055805580558</v>
      </c>
      <c r="Q91" s="285">
        <v>9.2424800000000005</v>
      </c>
      <c r="R91" s="285">
        <v>1.0078</v>
      </c>
      <c r="S91" s="285">
        <v>4.0849891195410867E-2</v>
      </c>
      <c r="T91" s="282">
        <v>0</v>
      </c>
      <c r="U91" s="282">
        <v>34.592999563228943</v>
      </c>
      <c r="V91" s="286">
        <v>0</v>
      </c>
      <c r="W91" s="286">
        <v>3.5103510351035101E-2</v>
      </c>
      <c r="X91" s="287">
        <v>4.5425785987279581E-2</v>
      </c>
      <c r="Y91" s="285">
        <v>45.425785987279582</v>
      </c>
      <c r="Z91" s="285">
        <v>41.864877346600295</v>
      </c>
      <c r="AA91" s="285">
        <v>91.848629057557986</v>
      </c>
      <c r="AB91" s="285">
        <v>4.2439359538266288</v>
      </c>
      <c r="AC91" s="285">
        <v>274.68907924209037</v>
      </c>
      <c r="AD91" s="285">
        <v>2891.1272637864154</v>
      </c>
      <c r="AE91" s="285">
        <v>47.257440054901416</v>
      </c>
      <c r="AF91" s="285">
        <v>42.33226926814212</v>
      </c>
      <c r="AG91" s="285">
        <v>13.184498558081591</v>
      </c>
      <c r="AH91" s="285">
        <v>41.316652409672372</v>
      </c>
      <c r="AI91" s="285">
        <v>8.3917557654133574</v>
      </c>
      <c r="AJ91" s="288">
        <v>33.473121581186938</v>
      </c>
      <c r="AK91" s="288">
        <v>254.11195369851572</v>
      </c>
      <c r="AL91" s="288">
        <v>13.184498558081591</v>
      </c>
      <c r="AM91" s="288">
        <v>40.656772252495053</v>
      </c>
      <c r="AN91" s="285">
        <v>455.62331726844019</v>
      </c>
      <c r="AO91" s="285">
        <v>0.21281658303974704</v>
      </c>
      <c r="AP91" s="289">
        <v>0</v>
      </c>
      <c r="AQ91" s="290">
        <v>0</v>
      </c>
      <c r="AR91" s="289">
        <v>0</v>
      </c>
      <c r="AS91" s="285">
        <v>3.3119109800758579</v>
      </c>
      <c r="AT91" s="285">
        <v>3.9046889701122889</v>
      </c>
      <c r="AU91" s="285">
        <v>264.21165156161402</v>
      </c>
      <c r="AV91" s="292">
        <v>358.55699654642058</v>
      </c>
      <c r="AW91" s="292">
        <v>0</v>
      </c>
      <c r="AX91" s="282">
        <v>1195.1899884880688</v>
      </c>
      <c r="AY91" s="293">
        <v>0.20077278122824072</v>
      </c>
      <c r="AZ91" s="284">
        <v>41.345206749743369</v>
      </c>
      <c r="BA91" s="290">
        <v>10.819152702791706</v>
      </c>
      <c r="BB91" s="294">
        <v>160.427952</v>
      </c>
      <c r="BC91" s="295"/>
      <c r="BD91" s="295"/>
      <c r="BE91" s="295"/>
      <c r="BF91" s="290"/>
      <c r="BG91" s="296" t="s">
        <v>335</v>
      </c>
    </row>
    <row r="92" spans="1:59" x14ac:dyDescent="0.35">
      <c r="A92" s="279" t="s">
        <v>235</v>
      </c>
      <c r="B92" s="279" t="s">
        <v>236</v>
      </c>
      <c r="C92" s="279" t="s">
        <v>237</v>
      </c>
      <c r="D92" s="279">
        <v>0</v>
      </c>
      <c r="E92" s="279" t="s">
        <v>174</v>
      </c>
      <c r="F92" s="280">
        <v>49680</v>
      </c>
      <c r="G92" s="281">
        <v>2010</v>
      </c>
      <c r="H92" s="282">
        <v>241.61312599999999</v>
      </c>
      <c r="I92" s="282">
        <v>1623.2067900000002</v>
      </c>
      <c r="J92" s="282">
        <v>6718.2061540812165</v>
      </c>
      <c r="K92" s="283">
        <v>5.8719961590875482E-2</v>
      </c>
      <c r="L92" s="283">
        <v>6.289370862952956E-2</v>
      </c>
      <c r="M92" s="284">
        <v>82.526485648594303</v>
      </c>
      <c r="N92" s="284">
        <v>0</v>
      </c>
      <c r="O92" s="284">
        <v>22.934262830277511</v>
      </c>
      <c r="P92" s="284">
        <v>76.447542767591713</v>
      </c>
      <c r="Q92" s="285">
        <v>12.258660000000001</v>
      </c>
      <c r="R92" s="285">
        <v>0.56742499999999996</v>
      </c>
      <c r="S92" s="285">
        <v>5.073673025529251E-2</v>
      </c>
      <c r="T92" s="282">
        <v>0</v>
      </c>
      <c r="U92" s="282">
        <v>14.12898404046074</v>
      </c>
      <c r="V92" s="286">
        <v>0</v>
      </c>
      <c r="W92" s="286">
        <v>3.6003600360036005E-2</v>
      </c>
      <c r="X92" s="287">
        <v>2.6102654725616167E-2</v>
      </c>
      <c r="Y92" s="285">
        <v>26.102654725616166</v>
      </c>
      <c r="Z92" s="285">
        <v>23.934472785877947</v>
      </c>
      <c r="AA92" s="285">
        <v>44.367803006056242</v>
      </c>
      <c r="AB92" s="285">
        <v>3.5536471966000418</v>
      </c>
      <c r="AC92" s="285">
        <v>129.9114877056013</v>
      </c>
      <c r="AD92" s="285">
        <v>1071.1598364460926</v>
      </c>
      <c r="AE92" s="285">
        <v>18.16207359133206</v>
      </c>
      <c r="AF92" s="285">
        <v>16.046583274081208</v>
      </c>
      <c r="AG92" s="285">
        <v>4.725962770947465</v>
      </c>
      <c r="AH92" s="285">
        <v>22.053192043988954</v>
      </c>
      <c r="AI92" s="285">
        <v>4.7787831222646311</v>
      </c>
      <c r="AJ92" s="288">
        <v>19.155689663613316</v>
      </c>
      <c r="AK92" s="288">
        <v>118.09524594483376</v>
      </c>
      <c r="AL92" s="288">
        <v>4.725962770947465</v>
      </c>
      <c r="AM92" s="288">
        <v>15.082841622700823</v>
      </c>
      <c r="AN92" s="285">
        <v>261.2053236399401</v>
      </c>
      <c r="AO92" s="285">
        <v>0.12200610096539895</v>
      </c>
      <c r="AP92" s="289">
        <v>0</v>
      </c>
      <c r="AQ92" s="290">
        <v>0</v>
      </c>
      <c r="AR92" s="289">
        <v>0</v>
      </c>
      <c r="AS92" s="285">
        <v>3.2928019923228078</v>
      </c>
      <c r="AT92" s="285">
        <v>3.6709821187302927</v>
      </c>
      <c r="AU92" s="285">
        <v>250.57299384819416</v>
      </c>
      <c r="AV92" s="292">
        <v>341.44530720851139</v>
      </c>
      <c r="AW92" s="292">
        <v>0</v>
      </c>
      <c r="AX92" s="282">
        <v>1138.1510240283715</v>
      </c>
      <c r="AY92" s="293">
        <v>0.10803491994725554</v>
      </c>
      <c r="AZ92" s="284">
        <v>16.080917654130907</v>
      </c>
      <c r="BA92" s="290">
        <v>10.171595334677507</v>
      </c>
      <c r="BB92" s="294">
        <v>160.427952</v>
      </c>
      <c r="BC92" s="295"/>
      <c r="BD92" s="295"/>
      <c r="BE92" s="295"/>
      <c r="BF92" s="290"/>
      <c r="BG92" s="296" t="s">
        <v>336</v>
      </c>
    </row>
    <row r="93" spans="1:59" x14ac:dyDescent="0.35">
      <c r="A93" s="279" t="s">
        <v>235</v>
      </c>
      <c r="B93" s="279" t="s">
        <v>236</v>
      </c>
      <c r="C93" s="279" t="s">
        <v>237</v>
      </c>
      <c r="D93" s="279">
        <v>0</v>
      </c>
      <c r="E93" s="279" t="s">
        <v>174</v>
      </c>
      <c r="F93" s="280">
        <v>35064</v>
      </c>
      <c r="G93" s="281">
        <v>2015</v>
      </c>
      <c r="H93" s="282">
        <v>257.56381499999998</v>
      </c>
      <c r="I93" s="282">
        <v>2306.9010600000001</v>
      </c>
      <c r="J93" s="282">
        <v>8956.6193915865097</v>
      </c>
      <c r="K93" s="283">
        <v>7.4298558105735144E-2</v>
      </c>
      <c r="L93" s="283">
        <v>7.0419589393566268E-2</v>
      </c>
      <c r="M93" s="284">
        <v>82.526485648594303</v>
      </c>
      <c r="N93" s="284">
        <v>0</v>
      </c>
      <c r="O93" s="284">
        <v>27.908939804656661</v>
      </c>
      <c r="P93" s="284">
        <v>93.029799348855548</v>
      </c>
      <c r="Q93" s="285">
        <v>6.1199789059177387</v>
      </c>
      <c r="R93" s="285">
        <v>0.44978679170494218</v>
      </c>
      <c r="S93" s="285">
        <v>2.3761019791998884E-2</v>
      </c>
      <c r="T93" s="282">
        <v>0</v>
      </c>
      <c r="U93" s="282">
        <v>12.09802201255075</v>
      </c>
      <c r="V93" s="286">
        <v>0</v>
      </c>
      <c r="W93" s="286">
        <v>3.967492485791773E-2</v>
      </c>
      <c r="X93" s="287">
        <v>3.0771350652742571E-2</v>
      </c>
      <c r="Y93" s="285">
        <v>30.771350652742573</v>
      </c>
      <c r="Z93" s="285">
        <v>28.450083621463701</v>
      </c>
      <c r="AA93" s="285">
        <v>46.361532669689154</v>
      </c>
      <c r="AB93" s="285">
        <v>3.9000963575055074</v>
      </c>
      <c r="AC93" s="285">
        <v>116.22712258937231</v>
      </c>
      <c r="AD93" s="285">
        <v>747.58422623723266</v>
      </c>
      <c r="AE93" s="285">
        <v>12.642387799882723</v>
      </c>
      <c r="AF93" s="285">
        <v>10.842236034388247</v>
      </c>
      <c r="AG93" s="285">
        <v>2.9425268775892186</v>
      </c>
      <c r="AH93" s="285">
        <v>18.509060384786181</v>
      </c>
      <c r="AI93" s="285">
        <v>5.6721272192523173</v>
      </c>
      <c r="AJ93" s="288">
        <v>22.777956402211384</v>
      </c>
      <c r="AK93" s="288">
        <v>102.1663864169648</v>
      </c>
      <c r="AL93" s="288">
        <v>2.9425268775892186</v>
      </c>
      <c r="AM93" s="288">
        <v>9.6952857309430129</v>
      </c>
      <c r="AN93" s="285">
        <v>310.81495704164979</v>
      </c>
      <c r="AO93" s="285">
        <v>0.14517820885860855</v>
      </c>
      <c r="AP93" s="289">
        <v>0</v>
      </c>
      <c r="AQ93" s="290">
        <v>0</v>
      </c>
      <c r="AR93" s="289">
        <v>0</v>
      </c>
      <c r="AS93" s="285">
        <v>3.2928019923228078</v>
      </c>
      <c r="AT93" s="285">
        <v>3.5669509566285473</v>
      </c>
      <c r="AU93" s="285">
        <v>244.84580813504249</v>
      </c>
      <c r="AV93" s="292">
        <v>330.7687522505779</v>
      </c>
      <c r="AW93" s="292">
        <v>0</v>
      </c>
      <c r="AX93" s="282">
        <v>1102.5625075019263</v>
      </c>
      <c r="AY93" s="293">
        <v>0.11947078300864031</v>
      </c>
      <c r="AZ93" s="284">
        <v>13.338825485971459</v>
      </c>
      <c r="BA93" s="290">
        <v>9.8833447115823478</v>
      </c>
      <c r="BB93" s="294">
        <v>147.84205500000002</v>
      </c>
      <c r="BC93" s="295"/>
      <c r="BD93" s="295"/>
      <c r="BE93" s="295"/>
      <c r="BF93" s="290"/>
      <c r="BG93" s="296" t="s">
        <v>337</v>
      </c>
    </row>
    <row r="94" spans="1:59" x14ac:dyDescent="0.35">
      <c r="A94" s="279" t="s">
        <v>235</v>
      </c>
      <c r="B94" s="279" t="s">
        <v>236</v>
      </c>
      <c r="C94" s="279" t="s">
        <v>237</v>
      </c>
      <c r="D94" s="279">
        <v>0</v>
      </c>
      <c r="E94" s="279" t="s">
        <v>174</v>
      </c>
      <c r="F94" s="280">
        <v>53334</v>
      </c>
      <c r="G94" s="281">
        <v>2020</v>
      </c>
      <c r="H94" s="282">
        <v>271.85700000000003</v>
      </c>
      <c r="I94" s="282">
        <v>3336.44022</v>
      </c>
      <c r="J94" s="282">
        <v>12272.776570034979</v>
      </c>
      <c r="K94" s="283">
        <v>0.10183907070641385</v>
      </c>
      <c r="L94" s="283">
        <v>9.2112327139632078E-2</v>
      </c>
      <c r="M94" s="284">
        <v>82.526485648594303</v>
      </c>
      <c r="N94" s="284">
        <v>0</v>
      </c>
      <c r="O94" s="284">
        <v>37.737165614706797</v>
      </c>
      <c r="P94" s="284">
        <v>125.79055204902266</v>
      </c>
      <c r="Q94" s="285">
        <v>8.2751497960017542</v>
      </c>
      <c r="R94" s="285">
        <v>0.92550228875142027</v>
      </c>
      <c r="S94" s="285">
        <v>3.0439347877750999E-2</v>
      </c>
      <c r="T94" s="282">
        <v>0</v>
      </c>
      <c r="U94" s="282">
        <v>11.3106074517669</v>
      </c>
      <c r="V94" s="286">
        <v>0</v>
      </c>
      <c r="W94" s="286">
        <v>4.4314488920737735E-2</v>
      </c>
      <c r="X94" s="287">
        <v>4.0843325350807341E-2</v>
      </c>
      <c r="Y94" s="285">
        <v>40.843325350807341</v>
      </c>
      <c r="Z94" s="285">
        <v>38.11263422386476</v>
      </c>
      <c r="AA94" s="285">
        <v>58.142345017024056</v>
      </c>
      <c r="AB94" s="285">
        <v>4.2856795352918917</v>
      </c>
      <c r="AC94" s="285">
        <v>118.82037499088398</v>
      </c>
      <c r="AD94" s="285">
        <v>643.72901976534092</v>
      </c>
      <c r="AE94" s="285">
        <v>11.852614799756402</v>
      </c>
      <c r="AF94" s="285">
        <v>9.8469085404067194</v>
      </c>
      <c r="AG94" s="285">
        <v>2.5399185920814054</v>
      </c>
      <c r="AH94" s="285">
        <v>20.072574404055835</v>
      </c>
      <c r="AI94" s="285">
        <v>7.5943464239094105</v>
      </c>
      <c r="AJ94" s="288">
        <v>30.518287799955349</v>
      </c>
      <c r="AK94" s="288">
        <v>99.976360461197629</v>
      </c>
      <c r="AL94" s="288">
        <v>2.5399185920814054</v>
      </c>
      <c r="AM94" s="288">
        <v>8.3097060282013331</v>
      </c>
      <c r="AN94" s="285">
        <v>416.54690994358583</v>
      </c>
      <c r="AO94" s="285">
        <v>0.19456442787305869</v>
      </c>
      <c r="AP94" s="289">
        <v>0</v>
      </c>
      <c r="AQ94" s="290">
        <v>0</v>
      </c>
      <c r="AR94" s="289">
        <v>0</v>
      </c>
      <c r="AS94" s="285">
        <v>3.2928019923228078</v>
      </c>
      <c r="AT94" s="285">
        <v>3.526926572702231</v>
      </c>
      <c r="AU94" s="285">
        <v>242.61192357325746</v>
      </c>
      <c r="AV94" s="292">
        <v>324.69310838933291</v>
      </c>
      <c r="AW94" s="292">
        <v>0</v>
      </c>
      <c r="AX94" s="282">
        <v>1082.3103612977766</v>
      </c>
      <c r="AY94" s="293">
        <v>0.15023826993900224</v>
      </c>
      <c r="AZ94" s="284">
        <v>12.241587637619157</v>
      </c>
      <c r="BA94" s="290">
        <v>9.7724447334154494</v>
      </c>
      <c r="BB94" s="294">
        <v>135.256158</v>
      </c>
      <c r="BC94" s="295"/>
      <c r="BD94" s="295"/>
      <c r="BE94" s="295"/>
      <c r="BF94" s="290"/>
      <c r="BG94" s="296" t="s">
        <v>338</v>
      </c>
    </row>
    <row r="95" spans="1:59" x14ac:dyDescent="0.35">
      <c r="A95" s="279" t="s">
        <v>235</v>
      </c>
      <c r="B95" s="279" t="s">
        <v>236</v>
      </c>
      <c r="C95" s="279" t="s">
        <v>237</v>
      </c>
      <c r="D95" s="279">
        <v>0</v>
      </c>
      <c r="E95" s="279" t="s">
        <v>174</v>
      </c>
      <c r="F95" s="280">
        <v>51507</v>
      </c>
      <c r="G95" s="281">
        <v>2025</v>
      </c>
      <c r="H95" s="282">
        <v>284.505</v>
      </c>
      <c r="I95" s="282">
        <v>3917.4801099999995</v>
      </c>
      <c r="J95" s="282">
        <v>13769.459622853727</v>
      </c>
      <c r="K95" s="283">
        <v>0.11527940673531235</v>
      </c>
      <c r="L95" s="283">
        <v>0.10241196848357047</v>
      </c>
      <c r="M95" s="284">
        <v>82.526485648594303</v>
      </c>
      <c r="N95" s="284">
        <v>0</v>
      </c>
      <c r="O95" s="284">
        <v>42.502941119514404</v>
      </c>
      <c r="P95" s="284">
        <v>141.67647039838135</v>
      </c>
      <c r="Q95" s="285">
        <v>9.3202072494165744</v>
      </c>
      <c r="R95" s="285">
        <v>0.63492122402775075</v>
      </c>
      <c r="S95" s="285">
        <v>3.2759379446465176E-2</v>
      </c>
      <c r="T95" s="282">
        <v>0</v>
      </c>
      <c r="U95" s="282">
        <v>10.849561433896957</v>
      </c>
      <c r="V95" s="286">
        <v>0</v>
      </c>
      <c r="W95" s="286">
        <v>4.5391722592277979E-2</v>
      </c>
      <c r="X95" s="287">
        <v>4.527447859033798E-2</v>
      </c>
      <c r="Y95" s="285">
        <v>45.274478590337978</v>
      </c>
      <c r="Z95" s="285">
        <v>42.770700828981475</v>
      </c>
      <c r="AA95" s="285">
        <v>61.870592306969215</v>
      </c>
      <c r="AB95" s="285">
        <v>3.2114528647056129</v>
      </c>
      <c r="AC95" s="285">
        <v>92.008877628524473</v>
      </c>
      <c r="AD95" s="285">
        <v>437.78863516798378</v>
      </c>
      <c r="AE95" s="285">
        <v>10.521719347716189</v>
      </c>
      <c r="AF95" s="285">
        <v>8.4928998673792861</v>
      </c>
      <c r="AG95" s="285">
        <v>2.1999033881568715</v>
      </c>
      <c r="AH95" s="285">
        <v>22.522975709986589</v>
      </c>
      <c r="AI95" s="285">
        <v>8.5207013874660831</v>
      </c>
      <c r="AJ95" s="288">
        <v>34.249999441515392</v>
      </c>
      <c r="AK95" s="288">
        <v>70.858409016213884</v>
      </c>
      <c r="AL95" s="288">
        <v>2.1999033881568715</v>
      </c>
      <c r="AM95" s="288">
        <v>6.7675159303852377</v>
      </c>
      <c r="AN95" s="285">
        <v>467.52968420003225</v>
      </c>
      <c r="AO95" s="285">
        <v>0.21837791458438785</v>
      </c>
      <c r="AP95" s="289">
        <v>0</v>
      </c>
      <c r="AQ95" s="290">
        <v>0</v>
      </c>
      <c r="AR95" s="289">
        <v>0</v>
      </c>
      <c r="AS95" s="285">
        <v>3.2928019923228078</v>
      </c>
      <c r="AT95" s="285">
        <v>3.5115278087519215</v>
      </c>
      <c r="AU95" s="285">
        <v>241.74797230060508</v>
      </c>
      <c r="AV95" s="292">
        <v>319.56244013582682</v>
      </c>
      <c r="AW95" s="292">
        <v>0</v>
      </c>
      <c r="AX95" s="282">
        <v>1065.2081337860895</v>
      </c>
      <c r="AY95" s="293">
        <v>0.15913421061260075</v>
      </c>
      <c r="AZ95" s="284">
        <v>11.557041087398904</v>
      </c>
      <c r="BA95" s="290">
        <v>9.7297776785263501</v>
      </c>
      <c r="BB95" s="294">
        <v>138.53047700000002</v>
      </c>
      <c r="BC95" s="295"/>
      <c r="BD95" s="295"/>
      <c r="BE95" s="295"/>
      <c r="BF95" s="290"/>
      <c r="BG95" s="296" t="s">
        <v>339</v>
      </c>
    </row>
    <row r="96" spans="1:59" x14ac:dyDescent="0.35">
      <c r="A96" s="279" t="s">
        <v>235</v>
      </c>
      <c r="B96" s="279" t="s">
        <v>236</v>
      </c>
      <c r="C96" s="279" t="s">
        <v>237</v>
      </c>
      <c r="D96" s="279">
        <v>0</v>
      </c>
      <c r="E96" s="279" t="s">
        <v>174</v>
      </c>
      <c r="F96" s="280">
        <v>47853</v>
      </c>
      <c r="G96" s="281">
        <v>2030</v>
      </c>
      <c r="H96" s="282">
        <v>295.48200000000003</v>
      </c>
      <c r="I96" s="282">
        <v>4498.5199999999995</v>
      </c>
      <c r="J96" s="282">
        <v>15224.34530698993</v>
      </c>
      <c r="K96" s="283">
        <v>0.1281215415426295</v>
      </c>
      <c r="L96" s="283">
        <v>0.11303669434327066</v>
      </c>
      <c r="M96" s="284">
        <v>82.526485648594303</v>
      </c>
      <c r="N96" s="284">
        <v>0</v>
      </c>
      <c r="O96" s="284">
        <v>47.147663444870219</v>
      </c>
      <c r="P96" s="284">
        <v>157.15887814956741</v>
      </c>
      <c r="Q96" s="285">
        <v>10.338719699333426</v>
      </c>
      <c r="R96" s="285">
        <v>0.89050311289082018</v>
      </c>
      <c r="S96" s="285">
        <v>3.4989338434603209E-2</v>
      </c>
      <c r="T96" s="282">
        <v>0</v>
      </c>
      <c r="U96" s="282">
        <v>10.480705530901325</v>
      </c>
      <c r="V96" s="286">
        <v>0</v>
      </c>
      <c r="W96" s="286">
        <v>4.6067935477900855E-2</v>
      </c>
      <c r="X96" s="287">
        <v>4.990883438371458E-2</v>
      </c>
      <c r="Y96" s="285">
        <v>49.908834383714577</v>
      </c>
      <c r="Z96" s="285">
        <v>47.378354307039771</v>
      </c>
      <c r="AA96" s="285">
        <v>67.177635331244545</v>
      </c>
      <c r="AB96" s="285">
        <v>2.8558362194418985</v>
      </c>
      <c r="AC96" s="285">
        <v>84.444193866898587</v>
      </c>
      <c r="AD96" s="285">
        <v>370.9345336115644</v>
      </c>
      <c r="AE96" s="285">
        <v>10.602313360747884</v>
      </c>
      <c r="AF96" s="285">
        <v>8.4390239873717299</v>
      </c>
      <c r="AG96" s="285">
        <v>2.2000733850089618</v>
      </c>
      <c r="AH96" s="285">
        <v>24.948150532062282</v>
      </c>
      <c r="AI96" s="285">
        <v>9.4378574890117903</v>
      </c>
      <c r="AJ96" s="288">
        <v>37.940496818027981</v>
      </c>
      <c r="AK96" s="288">
        <v>61.013767118455064</v>
      </c>
      <c r="AL96" s="288">
        <v>2.2000733850089618</v>
      </c>
      <c r="AM96" s="288">
        <v>6.527635047148677</v>
      </c>
      <c r="AN96" s="285">
        <v>517.92741365638449</v>
      </c>
      <c r="AO96" s="285">
        <v>0.24191813337776305</v>
      </c>
      <c r="AP96" s="289">
        <v>0</v>
      </c>
      <c r="AQ96" s="290">
        <v>0</v>
      </c>
      <c r="AR96" s="289">
        <v>0</v>
      </c>
      <c r="AS96" s="285">
        <v>3.2928019923228078</v>
      </c>
      <c r="AT96" s="285">
        <v>3.5056033719977195</v>
      </c>
      <c r="AU96" s="285">
        <v>241.41491250605756</v>
      </c>
      <c r="AV96" s="292">
        <v>317.56929657016616</v>
      </c>
      <c r="AW96" s="292">
        <v>0</v>
      </c>
      <c r="AX96" s="282">
        <v>1058.5643219005538</v>
      </c>
      <c r="AY96" s="293">
        <v>0.16890651337040691</v>
      </c>
      <c r="AZ96" s="284">
        <v>11.094500943357946</v>
      </c>
      <c r="BA96" s="290">
        <v>9.7133621877120078</v>
      </c>
      <c r="BB96" s="294">
        <v>141.80479600000001</v>
      </c>
      <c r="BC96" s="295"/>
      <c r="BD96" s="295"/>
      <c r="BE96" s="295"/>
      <c r="BF96" s="290"/>
      <c r="BG96" s="296" t="s">
        <v>340</v>
      </c>
    </row>
    <row r="97" spans="1:59" x14ac:dyDescent="0.35">
      <c r="A97" s="279" t="s">
        <v>235</v>
      </c>
      <c r="B97" s="279" t="s">
        <v>236</v>
      </c>
      <c r="C97" s="279" t="s">
        <v>237</v>
      </c>
      <c r="D97" s="279">
        <v>0</v>
      </c>
      <c r="E97" s="279" t="s">
        <v>174</v>
      </c>
      <c r="F97" s="280">
        <v>38718</v>
      </c>
      <c r="G97" s="281">
        <v>2035</v>
      </c>
      <c r="H97" s="282">
        <v>304.84699999999998</v>
      </c>
      <c r="I97" s="282">
        <v>5876.94</v>
      </c>
      <c r="J97" s="282">
        <v>19278.326504771248</v>
      </c>
      <c r="K97" s="283">
        <v>0.16569712277605034</v>
      </c>
      <c r="L97" s="283">
        <v>0.14579999895185256</v>
      </c>
      <c r="M97" s="284">
        <v>82.526485648594303</v>
      </c>
      <c r="N97" s="284">
        <v>0</v>
      </c>
      <c r="O97" s="284">
        <v>60.930645241603159</v>
      </c>
      <c r="P97" s="284">
        <v>203.10215080534388</v>
      </c>
      <c r="Q97" s="285">
        <v>13.361104585576204</v>
      </c>
      <c r="R97" s="285">
        <v>1.1292487593112854</v>
      </c>
      <c r="S97" s="285">
        <v>4.3828886574498696E-2</v>
      </c>
      <c r="T97" s="282">
        <v>0</v>
      </c>
      <c r="U97" s="282">
        <v>10.36775009470969</v>
      </c>
      <c r="V97" s="286">
        <v>0</v>
      </c>
      <c r="W97" s="286">
        <v>4.7842579031329512E-2</v>
      </c>
      <c r="X97" s="287">
        <v>6.435519950596387E-2</v>
      </c>
      <c r="Y97" s="285">
        <v>64.355199505963867</v>
      </c>
      <c r="Z97" s="285">
        <v>61.195772421433297</v>
      </c>
      <c r="AA97" s="285">
        <v>86.191709967222579</v>
      </c>
      <c r="AB97" s="285">
        <v>3.3712561588926198</v>
      </c>
      <c r="AC97" s="285">
        <v>101.36214477327337</v>
      </c>
      <c r="AD97" s="285">
        <v>430.88993969981584</v>
      </c>
      <c r="AE97" s="285">
        <v>13.267001252437879</v>
      </c>
      <c r="AF97" s="285">
        <v>10.506933477737446</v>
      </c>
      <c r="AG97" s="285">
        <v>2.7489207666240221</v>
      </c>
      <c r="AH97" s="285">
        <v>32.223426707588494</v>
      </c>
      <c r="AI97" s="285">
        <v>12.189929634027116</v>
      </c>
      <c r="AJ97" s="288">
        <v>49.005842787406181</v>
      </c>
      <c r="AK97" s="288">
        <v>71.097757862587571</v>
      </c>
      <c r="AL97" s="288">
        <v>2.7489207666240221</v>
      </c>
      <c r="AM97" s="288">
        <v>8.0380422986096089</v>
      </c>
      <c r="AN97" s="285">
        <v>668.99117636064057</v>
      </c>
      <c r="AO97" s="285">
        <v>0.31247833646962053</v>
      </c>
      <c r="AP97" s="289">
        <v>0</v>
      </c>
      <c r="AQ97" s="290">
        <v>0</v>
      </c>
      <c r="AR97" s="289">
        <v>0</v>
      </c>
      <c r="AS97" s="285">
        <v>3.2928019923228078</v>
      </c>
      <c r="AT97" s="285">
        <v>3.50332403639859</v>
      </c>
      <c r="AU97" s="285">
        <v>241.2866756609294</v>
      </c>
      <c r="AV97" s="292">
        <v>316.86124076373193</v>
      </c>
      <c r="AW97" s="292">
        <v>0</v>
      </c>
      <c r="AX97" s="282">
        <v>1056.2041358791068</v>
      </c>
      <c r="AY97" s="293">
        <v>0.21110655347096699</v>
      </c>
      <c r="AZ97" s="284">
        <v>10.950460529793373</v>
      </c>
      <c r="BA97" s="290">
        <v>9.7070465809897701</v>
      </c>
      <c r="BB97" s="294">
        <v>141.80479600000001</v>
      </c>
      <c r="BC97" s="295"/>
      <c r="BD97" s="295"/>
      <c r="BE97" s="295"/>
      <c r="BF97" s="290"/>
      <c r="BG97" s="296" t="s">
        <v>341</v>
      </c>
    </row>
    <row r="98" spans="1:59" x14ac:dyDescent="0.35">
      <c r="A98" s="279" t="s">
        <v>235</v>
      </c>
      <c r="B98" s="279" t="s">
        <v>236</v>
      </c>
      <c r="C98" s="279" t="s">
        <v>237</v>
      </c>
      <c r="D98" s="279">
        <v>0</v>
      </c>
      <c r="E98" s="279" t="s">
        <v>174</v>
      </c>
      <c r="F98" s="280">
        <v>46026</v>
      </c>
      <c r="G98" s="281">
        <v>2040</v>
      </c>
      <c r="H98" s="282">
        <v>312.43900000000002</v>
      </c>
      <c r="I98" s="282">
        <v>7255.3599999999988</v>
      </c>
      <c r="J98" s="282">
        <v>23221.684872887185</v>
      </c>
      <c r="K98" s="283">
        <v>0.20149669411096557</v>
      </c>
      <c r="L98" s="283">
        <v>0.17711943842763908</v>
      </c>
      <c r="M98" s="284">
        <v>82.526485648594303</v>
      </c>
      <c r="N98" s="284">
        <v>0</v>
      </c>
      <c r="O98" s="284">
        <v>74.074198864565133</v>
      </c>
      <c r="P98" s="284">
        <v>246.91399621521711</v>
      </c>
      <c r="Q98" s="285">
        <v>16.243273219868239</v>
      </c>
      <c r="R98" s="285">
        <v>1.220514595379901</v>
      </c>
      <c r="S98" s="285">
        <v>5.1988622482686986E-2</v>
      </c>
      <c r="T98" s="282">
        <v>0</v>
      </c>
      <c r="U98" s="282">
        <v>10.209582827670184</v>
      </c>
      <c r="V98" s="286">
        <v>0</v>
      </c>
      <c r="W98" s="286">
        <v>4.8165743500987283E-2</v>
      </c>
      <c r="X98" s="287">
        <v>7.8179681574420012E-2</v>
      </c>
      <c r="Y98" s="285">
        <v>78.179681574420016</v>
      </c>
      <c r="Z98" s="285">
        <v>74.381076930530824</v>
      </c>
      <c r="AA98" s="285">
        <v>104.53167066988713</v>
      </c>
      <c r="AB98" s="285">
        <v>3.9775599904094396</v>
      </c>
      <c r="AC98" s="285">
        <v>120.24304231137751</v>
      </c>
      <c r="AD98" s="285">
        <v>504.70182192429445</v>
      </c>
      <c r="AE98" s="285">
        <v>15.96646804302182</v>
      </c>
      <c r="AF98" s="285">
        <v>12.624407656430876</v>
      </c>
      <c r="AG98" s="285">
        <v>3.3068539837277431</v>
      </c>
      <c r="AH98" s="285">
        <v>39.166039176847363</v>
      </c>
      <c r="AI98" s="285">
        <v>14.816205152465912</v>
      </c>
      <c r="AJ98" s="288">
        <v>59.564871778064912</v>
      </c>
      <c r="AK98" s="288">
        <v>83.457525823205032</v>
      </c>
      <c r="AL98" s="288">
        <v>3.3068539837277431</v>
      </c>
      <c r="AM98" s="288">
        <v>9.6235362436860967</v>
      </c>
      <c r="AN98" s="285">
        <v>813.13994110460931</v>
      </c>
      <c r="AO98" s="285">
        <v>0.37980862093822165</v>
      </c>
      <c r="AP98" s="289">
        <v>0</v>
      </c>
      <c r="AQ98" s="290">
        <v>0</v>
      </c>
      <c r="AR98" s="289">
        <v>0</v>
      </c>
      <c r="AS98" s="285">
        <v>3.2928019923228078</v>
      </c>
      <c r="AT98" s="285">
        <v>3.5024470972077419</v>
      </c>
      <c r="AU98" s="285">
        <v>241.23732429548673</v>
      </c>
      <c r="AV98" s="292">
        <v>316.62717696357896</v>
      </c>
      <c r="AW98" s="292">
        <v>0</v>
      </c>
      <c r="AX98" s="282">
        <v>1055.4239232119298</v>
      </c>
      <c r="AY98" s="293">
        <v>0.25022382472873106</v>
      </c>
      <c r="AZ98" s="284">
        <v>10.775437962336815</v>
      </c>
      <c r="BA98" s="290">
        <v>9.7046167487830388</v>
      </c>
      <c r="BB98" s="294">
        <v>141.80479600000001</v>
      </c>
      <c r="BC98" s="295"/>
      <c r="BD98" s="295"/>
      <c r="BE98" s="295"/>
      <c r="BF98" s="290"/>
      <c r="BG98" s="296" t="s">
        <v>342</v>
      </c>
    </row>
    <row r="99" spans="1:59" x14ac:dyDescent="0.35">
      <c r="A99" s="279" t="s">
        <v>235</v>
      </c>
      <c r="B99" s="279" t="s">
        <v>236</v>
      </c>
      <c r="C99" s="279" t="s">
        <v>237</v>
      </c>
      <c r="D99" s="279">
        <v>0</v>
      </c>
      <c r="E99" s="279" t="s">
        <v>174</v>
      </c>
      <c r="F99" s="280">
        <v>53334</v>
      </c>
      <c r="G99" s="281">
        <v>2045</v>
      </c>
      <c r="H99" s="282">
        <v>318.21600000000001</v>
      </c>
      <c r="I99" s="282">
        <v>8633.7799999999988</v>
      </c>
      <c r="J99" s="282">
        <v>27131.822409935383</v>
      </c>
      <c r="K99" s="283">
        <v>0.23404063544147422</v>
      </c>
      <c r="L99" s="283">
        <v>0.20564523802097096</v>
      </c>
      <c r="M99" s="284">
        <v>82.526485648594303</v>
      </c>
      <c r="N99" s="284">
        <v>0</v>
      </c>
      <c r="O99" s="284">
        <v>86.028726982342022</v>
      </c>
      <c r="P99" s="284">
        <v>286.76242327447341</v>
      </c>
      <c r="Q99" s="285">
        <v>18.86470780043901</v>
      </c>
      <c r="R99" s="285">
        <v>1.3756601997296971</v>
      </c>
      <c r="S99" s="285">
        <v>5.9282713001354459E-2</v>
      </c>
      <c r="T99" s="282">
        <v>0</v>
      </c>
      <c r="U99" s="282">
        <v>9.9642018886677715</v>
      </c>
      <c r="V99" s="286">
        <v>0</v>
      </c>
      <c r="W99" s="286">
        <v>4.7612338845716681E-2</v>
      </c>
      <c r="X99" s="287">
        <v>9.0775278602548498E-2</v>
      </c>
      <c r="Y99" s="285">
        <v>90.775278602548497</v>
      </c>
      <c r="Z99" s="285">
        <v>86.378231268384738</v>
      </c>
      <c r="AA99" s="285">
        <v>121.31379221233522</v>
      </c>
      <c r="AB99" s="285">
        <v>4.5778608350851417</v>
      </c>
      <c r="AC99" s="285">
        <v>138.62513955608966</v>
      </c>
      <c r="AD99" s="285">
        <v>579.66981011082828</v>
      </c>
      <c r="AE99" s="285">
        <v>18.483964319553415</v>
      </c>
      <c r="AF99" s="285">
        <v>14.607462566197329</v>
      </c>
      <c r="AG99" s="285">
        <v>3.8273856143597733</v>
      </c>
      <c r="AH99" s="285">
        <v>45.483125594295196</v>
      </c>
      <c r="AI99" s="285">
        <v>17.205876661814386</v>
      </c>
      <c r="AJ99" s="288">
        <v>69.172354606570352</v>
      </c>
      <c r="AK99" s="288">
        <v>95.906224180957238</v>
      </c>
      <c r="AL99" s="288">
        <v>3.8273856143597733</v>
      </c>
      <c r="AM99" s="288">
        <v>11.122557731948179</v>
      </c>
      <c r="AN99" s="285">
        <v>944.2970329255154</v>
      </c>
      <c r="AO99" s="285">
        <v>0.44107063950675424</v>
      </c>
      <c r="AP99" s="289">
        <v>0</v>
      </c>
      <c r="AQ99" s="290">
        <v>0</v>
      </c>
      <c r="AR99" s="289">
        <v>0</v>
      </c>
      <c r="AS99" s="285">
        <v>3.2928019923228078</v>
      </c>
      <c r="AT99" s="285">
        <v>3.5021097083893782</v>
      </c>
      <c r="AU99" s="285">
        <v>241.21833612893673</v>
      </c>
      <c r="AV99" s="292">
        <v>316.55220919814639</v>
      </c>
      <c r="AW99" s="292">
        <v>0</v>
      </c>
      <c r="AX99" s="282">
        <v>1055.1740306604877</v>
      </c>
      <c r="AY99" s="293">
        <v>0.2852630873449119</v>
      </c>
      <c r="AZ99" s="284">
        <v>10.513967069180419</v>
      </c>
      <c r="BA99" s="290">
        <v>9.7036819083452901</v>
      </c>
      <c r="BB99" s="294">
        <v>141.80479600000001</v>
      </c>
      <c r="BC99" s="295"/>
      <c r="BD99" s="295"/>
      <c r="BE99" s="295"/>
      <c r="BF99" s="290"/>
      <c r="BG99" s="296" t="s">
        <v>343</v>
      </c>
    </row>
    <row r="100" spans="1:59" x14ac:dyDescent="0.35">
      <c r="A100" s="279" t="s">
        <v>235</v>
      </c>
      <c r="B100" s="279" t="s">
        <v>236</v>
      </c>
      <c r="C100" s="279" t="s">
        <v>237</v>
      </c>
      <c r="D100" s="279">
        <v>0</v>
      </c>
      <c r="E100" s="279" t="s">
        <v>174</v>
      </c>
      <c r="F100" s="280">
        <v>46026</v>
      </c>
      <c r="G100" s="281">
        <v>2050</v>
      </c>
      <c r="H100" s="282">
        <v>322.23700000000002</v>
      </c>
      <c r="I100" s="282">
        <v>10012.199999999999</v>
      </c>
      <c r="J100" s="282">
        <v>31070.919850917173</v>
      </c>
      <c r="K100" s="283">
        <v>0.26243402493316209</v>
      </c>
      <c r="L100" s="283">
        <v>0.23055883381883019</v>
      </c>
      <c r="M100" s="284">
        <v>82.526485648594303</v>
      </c>
      <c r="N100" s="284">
        <v>0</v>
      </c>
      <c r="O100" s="284">
        <v>96.461578736233918</v>
      </c>
      <c r="P100" s="284">
        <v>321.53859578744641</v>
      </c>
      <c r="Q100" s="285">
        <v>21.15246337658354</v>
      </c>
      <c r="R100" s="285">
        <v>1.4933739961115509</v>
      </c>
      <c r="S100" s="285">
        <v>6.5642565492428057E-2</v>
      </c>
      <c r="T100" s="282">
        <v>0</v>
      </c>
      <c r="U100" s="282">
        <v>9.6344039008643385</v>
      </c>
      <c r="V100" s="286">
        <v>0</v>
      </c>
      <c r="W100" s="286">
        <v>4.6508947390480872E-2</v>
      </c>
      <c r="X100" s="287">
        <v>0.10177616749502126</v>
      </c>
      <c r="Y100" s="285">
        <v>101.77616749502126</v>
      </c>
      <c r="Z100" s="285">
        <v>96.85049068715071</v>
      </c>
      <c r="AA100" s="285">
        <v>136.00416717273495</v>
      </c>
      <c r="AB100" s="285">
        <v>5.1193712367522286</v>
      </c>
      <c r="AC100" s="285">
        <v>155.13253030884144</v>
      </c>
      <c r="AD100" s="285">
        <v>648.45463948406768</v>
      </c>
      <c r="AE100" s="285">
        <v>20.709116943855395</v>
      </c>
      <c r="AF100" s="285">
        <v>16.363896490991394</v>
      </c>
      <c r="AG100" s="285">
        <v>4.2881370651660964</v>
      </c>
      <c r="AH100" s="285">
        <v>50.997320870651158</v>
      </c>
      <c r="AI100" s="285">
        <v>19.291835304619283</v>
      </c>
      <c r="AJ100" s="288">
        <v>77.558655382531427</v>
      </c>
      <c r="AK100" s="288">
        <v>107.23442674664312</v>
      </c>
      <c r="AL100" s="288">
        <v>4.2881370651660964</v>
      </c>
      <c r="AM100" s="288">
        <v>12.456485514010378</v>
      </c>
      <c r="AN100" s="285">
        <v>1058.7824046471628</v>
      </c>
      <c r="AO100" s="285">
        <v>0.49454548307689022</v>
      </c>
      <c r="AP100" s="289">
        <v>0</v>
      </c>
      <c r="AQ100" s="290">
        <v>0</v>
      </c>
      <c r="AR100" s="289">
        <v>0</v>
      </c>
      <c r="AS100" s="285">
        <v>3.2928019923228078</v>
      </c>
      <c r="AT100" s="285">
        <v>3.501979903249016</v>
      </c>
      <c r="AU100" s="285">
        <v>241.21102846950819</v>
      </c>
      <c r="AV100" s="292">
        <v>316.52861842533065</v>
      </c>
      <c r="AW100" s="292">
        <v>0</v>
      </c>
      <c r="AX100" s="282">
        <v>1055.095394751102</v>
      </c>
      <c r="AY100" s="293">
        <v>0.31584258634179579</v>
      </c>
      <c r="AZ100" s="284">
        <v>10.165215186974018</v>
      </c>
      <c r="BA100" s="290">
        <v>9.7033222429158705</v>
      </c>
      <c r="BB100" s="294">
        <v>141.80479600000001</v>
      </c>
      <c r="BC100" s="295"/>
      <c r="BD100" s="295"/>
      <c r="BE100" s="295"/>
      <c r="BF100" s="290"/>
      <c r="BG100" s="296" t="s">
        <v>344</v>
      </c>
    </row>
    <row r="101" spans="1:59" x14ac:dyDescent="0.35">
      <c r="A101" s="279" t="s">
        <v>235</v>
      </c>
      <c r="B101" s="279" t="s">
        <v>236</v>
      </c>
      <c r="C101" s="279" t="s">
        <v>237</v>
      </c>
      <c r="D101" s="279">
        <v>0</v>
      </c>
      <c r="E101" s="279" t="s">
        <v>175</v>
      </c>
      <c r="F101" s="280">
        <v>42372</v>
      </c>
      <c r="G101" s="281">
        <v>2000</v>
      </c>
      <c r="H101" s="282">
        <v>211.54042799999999</v>
      </c>
      <c r="I101" s="282">
        <v>776.36961000000008</v>
      </c>
      <c r="J101" s="282">
        <v>3670.0767666027418</v>
      </c>
      <c r="K101" s="283">
        <v>2.5787498099620401E-2</v>
      </c>
      <c r="L101" s="283">
        <v>0.12387073674087186</v>
      </c>
      <c r="M101" s="284">
        <v>31.752755670426136</v>
      </c>
      <c r="N101" s="284">
        <v>0</v>
      </c>
      <c r="O101" s="284">
        <v>94.235310200000001</v>
      </c>
      <c r="P101" s="284">
        <v>49.59753168421053</v>
      </c>
      <c r="Q101" s="285">
        <v>1.26295</v>
      </c>
      <c r="R101" s="285">
        <v>0.13250000000000001</v>
      </c>
      <c r="S101" s="285">
        <v>5.9702535914317057E-3</v>
      </c>
      <c r="T101" s="282">
        <v>0</v>
      </c>
      <c r="U101" s="282">
        <v>121.37944219635283</v>
      </c>
      <c r="V101" s="286">
        <v>0</v>
      </c>
      <c r="W101" s="286">
        <v>0.1081</v>
      </c>
      <c r="X101" s="287">
        <v>3.4705049865201572E-2</v>
      </c>
      <c r="Y101" s="285">
        <v>34.705049865201573</v>
      </c>
      <c r="Z101" s="285">
        <v>29.659742310813705</v>
      </c>
      <c r="AA101" s="285">
        <v>56.181756328016561</v>
      </c>
      <c r="AB101" s="285">
        <v>12.217327671769986</v>
      </c>
      <c r="AC101" s="285">
        <v>556.30734613799677</v>
      </c>
      <c r="AD101" s="285">
        <v>1754.2313637352918</v>
      </c>
      <c r="AE101" s="285">
        <v>39.323059246832344</v>
      </c>
      <c r="AF101" s="285">
        <v>35.37380086418591</v>
      </c>
      <c r="AG101" s="285">
        <v>9.2105595245370679</v>
      </c>
      <c r="AH101" s="285">
        <v>71.522023211826195</v>
      </c>
      <c r="AI101" s="285">
        <v>6.0100932554420829</v>
      </c>
      <c r="AJ101" s="288">
        <v>23.649649055371622</v>
      </c>
      <c r="AK101" s="288">
        <v>541.84100010944235</v>
      </c>
      <c r="AL101" s="288">
        <v>9.2105595245370679</v>
      </c>
      <c r="AM101" s="288">
        <v>34.196307582791938</v>
      </c>
      <c r="AN101" s="285">
        <v>320.40633507318898</v>
      </c>
      <c r="AO101" s="285">
        <v>0.14965823484049226</v>
      </c>
      <c r="AP101" s="289">
        <v>0</v>
      </c>
      <c r="AQ101" s="290">
        <v>0</v>
      </c>
      <c r="AR101" s="289">
        <v>0</v>
      </c>
      <c r="AS101" s="285">
        <v>5.7897661508933878</v>
      </c>
      <c r="AT101" s="285">
        <v>7.2001265822784815</v>
      </c>
      <c r="AU101" s="285">
        <v>476.83116986445782</v>
      </c>
      <c r="AV101" s="292">
        <v>699.73340782702689</v>
      </c>
      <c r="AW101" s="292">
        <v>0</v>
      </c>
      <c r="AX101" s="282">
        <v>368.28074096159315</v>
      </c>
      <c r="AY101" s="293">
        <v>0.16405871063663335</v>
      </c>
      <c r="AZ101" s="284">
        <v>44.701710909577685</v>
      </c>
      <c r="BA101" s="290">
        <v>19.950185423055721</v>
      </c>
      <c r="BB101" s="294">
        <v>160.427952</v>
      </c>
      <c r="BC101" s="295"/>
      <c r="BD101" s="295"/>
      <c r="BE101" s="295"/>
      <c r="BF101" s="290"/>
      <c r="BG101" s="296" t="s">
        <v>345</v>
      </c>
    </row>
    <row r="102" spans="1:59" x14ac:dyDescent="0.35">
      <c r="A102" s="279" t="s">
        <v>235</v>
      </c>
      <c r="B102" s="279" t="s">
        <v>236</v>
      </c>
      <c r="C102" s="279" t="s">
        <v>237</v>
      </c>
      <c r="D102" s="279">
        <v>0</v>
      </c>
      <c r="E102" s="279" t="s">
        <v>175</v>
      </c>
      <c r="F102" s="280">
        <v>53334</v>
      </c>
      <c r="G102" s="281">
        <v>2005</v>
      </c>
      <c r="H102" s="282">
        <v>226.25470300000001</v>
      </c>
      <c r="I102" s="282">
        <v>1098.69534</v>
      </c>
      <c r="J102" s="282">
        <v>4856.0110593590625</v>
      </c>
      <c r="K102" s="283">
        <v>1.8073068183909052E-2</v>
      </c>
      <c r="L102" s="283">
        <v>0.1592954296876215</v>
      </c>
      <c r="M102" s="284">
        <v>57.139620659510229</v>
      </c>
      <c r="N102" s="284">
        <v>0</v>
      </c>
      <c r="O102" s="284">
        <v>117.48654315431544</v>
      </c>
      <c r="P102" s="284">
        <v>65.270301752397472</v>
      </c>
      <c r="Q102" s="285">
        <v>1.7452000000000001</v>
      </c>
      <c r="R102" s="285">
        <v>0.15825</v>
      </c>
      <c r="S102" s="285">
        <v>7.7134308231374092E-3</v>
      </c>
      <c r="T102" s="282">
        <v>0</v>
      </c>
      <c r="U102" s="282">
        <v>106.93277642764504</v>
      </c>
      <c r="V102" s="286">
        <v>0</v>
      </c>
      <c r="W102" s="286">
        <v>0.10851085108510851</v>
      </c>
      <c r="X102" s="287">
        <v>4.1639160559213309E-2</v>
      </c>
      <c r="Y102" s="285">
        <v>41.639160559213309</v>
      </c>
      <c r="Z102" s="285">
        <v>35.232599042385175</v>
      </c>
      <c r="AA102" s="285">
        <v>59.563919911811283</v>
      </c>
      <c r="AB102" s="285">
        <v>16.501555432996128</v>
      </c>
      <c r="AC102" s="285">
        <v>684.26815520091964</v>
      </c>
      <c r="AD102" s="285">
        <v>1452.850063870892</v>
      </c>
      <c r="AE102" s="285">
        <v>48.608376589746698</v>
      </c>
      <c r="AF102" s="285">
        <v>43.76692694219247</v>
      </c>
      <c r="AG102" s="285">
        <v>11.497262124989211</v>
      </c>
      <c r="AH102" s="285">
        <v>42.689871439966176</v>
      </c>
      <c r="AI102" s="285">
        <v>7.1633379870822047</v>
      </c>
      <c r="AJ102" s="288">
        <v>28.06926105530297</v>
      </c>
      <c r="AK102" s="288">
        <v>667.12128298039931</v>
      </c>
      <c r="AL102" s="288">
        <v>11.497262124989211</v>
      </c>
      <c r="AM102" s="288">
        <v>42.371120287291902</v>
      </c>
      <c r="AN102" s="285">
        <v>379.74753456365886</v>
      </c>
      <c r="AO102" s="285">
        <v>0.17737584899763001</v>
      </c>
      <c r="AP102" s="289">
        <v>0</v>
      </c>
      <c r="AQ102" s="290">
        <v>0</v>
      </c>
      <c r="AR102" s="289">
        <v>0</v>
      </c>
      <c r="AS102" s="285">
        <v>5.0508809164648358</v>
      </c>
      <c r="AT102" s="285">
        <v>6.5622949248056628</v>
      </c>
      <c r="AU102" s="285">
        <v>430.04644228218154</v>
      </c>
      <c r="AV102" s="292">
        <v>637.94956421637573</v>
      </c>
      <c r="AW102" s="292">
        <v>0</v>
      </c>
      <c r="AX102" s="282">
        <v>354.41642456465314</v>
      </c>
      <c r="AY102" s="293">
        <v>0.18403666313717823</v>
      </c>
      <c r="AZ102" s="284">
        <v>37.898732290257378</v>
      </c>
      <c r="BA102" s="290">
        <v>18.18287485012814</v>
      </c>
      <c r="BB102" s="294">
        <v>160.427952</v>
      </c>
      <c r="BC102" s="295"/>
      <c r="BD102" s="295"/>
      <c r="BE102" s="295"/>
      <c r="BF102" s="290"/>
      <c r="BG102" s="296" t="s">
        <v>346</v>
      </c>
    </row>
    <row r="103" spans="1:59" x14ac:dyDescent="0.35">
      <c r="A103" s="279" t="s">
        <v>235</v>
      </c>
      <c r="B103" s="279" t="s">
        <v>236</v>
      </c>
      <c r="C103" s="279" t="s">
        <v>237</v>
      </c>
      <c r="D103" s="279">
        <v>0</v>
      </c>
      <c r="E103" s="279" t="s">
        <v>175</v>
      </c>
      <c r="F103" s="280">
        <v>49680</v>
      </c>
      <c r="G103" s="281">
        <v>2010</v>
      </c>
      <c r="H103" s="282">
        <v>241.61312599999999</v>
      </c>
      <c r="I103" s="282">
        <v>1623.2067900000002</v>
      </c>
      <c r="J103" s="282">
        <v>6718.2061540812165</v>
      </c>
      <c r="K103" s="283">
        <v>7.0902680006281246E-3</v>
      </c>
      <c r="L103" s="283">
        <v>8.8823222732199197E-2</v>
      </c>
      <c r="M103" s="284">
        <v>82.526485648594303</v>
      </c>
      <c r="N103" s="284">
        <v>0</v>
      </c>
      <c r="O103" s="284">
        <v>66.254537065246154</v>
      </c>
      <c r="P103" s="284">
        <v>38.973257097203621</v>
      </c>
      <c r="Q103" s="285">
        <v>2.2188099999999999</v>
      </c>
      <c r="R103" s="285">
        <v>6.6260000000000003</v>
      </c>
      <c r="S103" s="285">
        <v>9.1833173004019653E-3</v>
      </c>
      <c r="T103" s="282">
        <v>0</v>
      </c>
      <c r="U103" s="282">
        <v>40.817065005775476</v>
      </c>
      <c r="V103" s="286">
        <v>0</v>
      </c>
      <c r="W103" s="286">
        <v>0.10401040104010402</v>
      </c>
      <c r="X103" s="287">
        <v>2.2386119129681959E-2</v>
      </c>
      <c r="Y103" s="285">
        <v>22.386119129681958</v>
      </c>
      <c r="Z103" s="285">
        <v>19.143472332051118</v>
      </c>
      <c r="AA103" s="285">
        <v>28.518841368058258</v>
      </c>
      <c r="AB103" s="285">
        <v>8.488844843722763</v>
      </c>
      <c r="AC103" s="285">
        <v>265.41708210451054</v>
      </c>
      <c r="AD103" s="285">
        <v>576.04113593743421</v>
      </c>
      <c r="AE103" s="285">
        <v>17.736460441055566</v>
      </c>
      <c r="AF103" s="285">
        <v>15.7986022037553</v>
      </c>
      <c r="AG103" s="285">
        <v>4.2956090514590342</v>
      </c>
      <c r="AH103" s="285">
        <v>23.537113518015076</v>
      </c>
      <c r="AI103" s="285">
        <v>3.8978497660496565</v>
      </c>
      <c r="AJ103" s="288">
        <v>15.245622566001462</v>
      </c>
      <c r="AK103" s="288">
        <v>256.09450537815871</v>
      </c>
      <c r="AL103" s="288">
        <v>4.2956090514590342</v>
      </c>
      <c r="AM103" s="288">
        <v>15.039540313109125</v>
      </c>
      <c r="AN103" s="285">
        <v>206.13720315177358</v>
      </c>
      <c r="AO103" s="285">
        <v>9.6284394475544419E-2</v>
      </c>
      <c r="AP103" s="289">
        <v>0</v>
      </c>
      <c r="AQ103" s="290">
        <v>0</v>
      </c>
      <c r="AR103" s="289">
        <v>0</v>
      </c>
      <c r="AS103" s="285">
        <v>4.8718200715167015</v>
      </c>
      <c r="AT103" s="285">
        <v>5.9468636093824792</v>
      </c>
      <c r="AU103" s="285">
        <v>391.18163842393744</v>
      </c>
      <c r="AV103" s="292">
        <v>574.39692745844911</v>
      </c>
      <c r="AW103" s="292">
        <v>0</v>
      </c>
      <c r="AX103" s="282">
        <v>337.88054556379365</v>
      </c>
      <c r="AY103" s="293">
        <v>9.2652744080145538E-2</v>
      </c>
      <c r="AZ103" s="284">
        <v>13.791292192464249</v>
      </c>
      <c r="BA103" s="290">
        <v>16.477631377316552</v>
      </c>
      <c r="BB103" s="294">
        <v>160.427952</v>
      </c>
      <c r="BC103" s="295"/>
      <c r="BD103" s="295"/>
      <c r="BE103" s="295"/>
      <c r="BF103" s="290"/>
      <c r="BG103" s="296" t="s">
        <v>347</v>
      </c>
    </row>
    <row r="104" spans="1:59" x14ac:dyDescent="0.35">
      <c r="A104" s="279" t="s">
        <v>235</v>
      </c>
      <c r="B104" s="279" t="s">
        <v>236</v>
      </c>
      <c r="C104" s="279" t="s">
        <v>237</v>
      </c>
      <c r="D104" s="279">
        <v>0</v>
      </c>
      <c r="E104" s="279" t="s">
        <v>175</v>
      </c>
      <c r="F104" s="280">
        <v>36891</v>
      </c>
      <c r="G104" s="281">
        <v>2015</v>
      </c>
      <c r="H104" s="282">
        <v>257.56381499999998</v>
      </c>
      <c r="I104" s="282">
        <v>2306.9010600000001</v>
      </c>
      <c r="J104" s="282">
        <v>8956.6193915865097</v>
      </c>
      <c r="K104" s="283">
        <v>6.9174780129173793E-3</v>
      </c>
      <c r="L104" s="283">
        <v>0.1041150118917558</v>
      </c>
      <c r="M104" s="284">
        <v>82.526485648594303</v>
      </c>
      <c r="N104" s="284">
        <v>0</v>
      </c>
      <c r="O104" s="284">
        <v>80.625826102341463</v>
      </c>
      <c r="P104" s="284">
        <v>47.426956530789099</v>
      </c>
      <c r="Q104" s="285">
        <v>1.5813202364226826</v>
      </c>
      <c r="R104" s="285">
        <v>3.355911363300395</v>
      </c>
      <c r="S104" s="285">
        <v>6.1395279318357775E-3</v>
      </c>
      <c r="T104" s="282">
        <v>0</v>
      </c>
      <c r="U104" s="282">
        <v>34.949841369591056</v>
      </c>
      <c r="V104" s="286">
        <v>0</v>
      </c>
      <c r="W104" s="286">
        <v>0.11461644958954009</v>
      </c>
      <c r="X104" s="287">
        <v>2.5601830447329006E-2</v>
      </c>
      <c r="Y104" s="285">
        <v>25.601830447329007</v>
      </c>
      <c r="Z104" s="285">
        <v>22.169337678459236</v>
      </c>
      <c r="AA104" s="285">
        <v>31.518921420646251</v>
      </c>
      <c r="AB104" s="285">
        <v>8.8742272931329342</v>
      </c>
      <c r="AC104" s="285">
        <v>235.52880726079775</v>
      </c>
      <c r="AD104" s="285">
        <v>425.6599687759998</v>
      </c>
      <c r="AE104" s="285">
        <v>11.852525099292299</v>
      </c>
      <c r="AF104" s="285">
        <v>10.303925249300104</v>
      </c>
      <c r="AG104" s="285">
        <v>2.7689592128840794</v>
      </c>
      <c r="AH104" s="285">
        <v>17.039430387134814</v>
      </c>
      <c r="AI104" s="285">
        <v>4.5165168643404172</v>
      </c>
      <c r="AJ104" s="288">
        <v>17.652820814118819</v>
      </c>
      <c r="AK104" s="288">
        <v>224.73658515165224</v>
      </c>
      <c r="AL104" s="288">
        <v>2.7689592128840794</v>
      </c>
      <c r="AM104" s="288">
        <v>9.4252446199876161</v>
      </c>
      <c r="AN104" s="285">
        <v>238.63527030130581</v>
      </c>
      <c r="AO104" s="285">
        <v>0.11146388012527669</v>
      </c>
      <c r="AP104" s="289">
        <v>0</v>
      </c>
      <c r="AQ104" s="290">
        <v>0</v>
      </c>
      <c r="AR104" s="289">
        <v>0</v>
      </c>
      <c r="AS104" s="285">
        <v>4.8718200715167015</v>
      </c>
      <c r="AT104" s="285">
        <v>5.5751558635001253</v>
      </c>
      <c r="AU104" s="285">
        <v>372.21070263403442</v>
      </c>
      <c r="AV104" s="292">
        <v>539.81601013568229</v>
      </c>
      <c r="AW104" s="292">
        <v>0</v>
      </c>
      <c r="AX104" s="282">
        <v>317.53882949157781</v>
      </c>
      <c r="AY104" s="293">
        <v>9.9399950444626739E-2</v>
      </c>
      <c r="AZ104" s="284">
        <v>11.097931719416266</v>
      </c>
      <c r="BA104" s="290">
        <v>15.447699699199807</v>
      </c>
      <c r="BB104" s="294">
        <v>147.84205500000002</v>
      </c>
      <c r="BC104" s="295"/>
      <c r="BD104" s="295"/>
      <c r="BE104" s="295"/>
      <c r="BF104" s="290"/>
      <c r="BG104" s="296" t="s">
        <v>348</v>
      </c>
    </row>
    <row r="105" spans="1:59" x14ac:dyDescent="0.35">
      <c r="A105" s="279" t="s">
        <v>235</v>
      </c>
      <c r="B105" s="279" t="s">
        <v>236</v>
      </c>
      <c r="C105" s="279" t="s">
        <v>237</v>
      </c>
      <c r="D105" s="279">
        <v>0</v>
      </c>
      <c r="E105" s="279" t="s">
        <v>175</v>
      </c>
      <c r="F105" s="280">
        <v>44199</v>
      </c>
      <c r="G105" s="281">
        <v>2020</v>
      </c>
      <c r="H105" s="282">
        <v>271.85700000000003</v>
      </c>
      <c r="I105" s="282">
        <v>3336.44022</v>
      </c>
      <c r="J105" s="282">
        <v>12272.776570034979</v>
      </c>
      <c r="K105" s="283">
        <v>8.5197907505988931E-3</v>
      </c>
      <c r="L105" s="283">
        <v>0.13867482439256562</v>
      </c>
      <c r="M105" s="284">
        <v>82.526485648594303</v>
      </c>
      <c r="N105" s="284">
        <v>0</v>
      </c>
      <c r="O105" s="284">
        <v>109.0184784424863</v>
      </c>
      <c r="P105" s="284">
        <v>64.128516730874296</v>
      </c>
      <c r="Q105" s="285">
        <v>2.1381874076711891</v>
      </c>
      <c r="R105" s="285">
        <v>0.19517619030700276</v>
      </c>
      <c r="S105" s="285">
        <v>7.8651180866087279E-3</v>
      </c>
      <c r="T105" s="282">
        <v>0</v>
      </c>
      <c r="U105" s="282">
        <v>32.675088193993268</v>
      </c>
      <c r="V105" s="286">
        <v>0</v>
      </c>
      <c r="W105" s="286">
        <v>0.12801963465990901</v>
      </c>
      <c r="X105" s="287">
        <v>3.33087595964872E-2</v>
      </c>
      <c r="Y105" s="285">
        <v>33.308759596487199</v>
      </c>
      <c r="Z105" s="285">
        <v>29.393840575475124</v>
      </c>
      <c r="AA105" s="285">
        <v>40.903687379697715</v>
      </c>
      <c r="AB105" s="285">
        <v>9.705794753421582</v>
      </c>
      <c r="AC105" s="285">
        <v>240.8249557265591</v>
      </c>
      <c r="AD105" s="285">
        <v>257.23515635931545</v>
      </c>
      <c r="AE105" s="285">
        <v>10.615018033877533</v>
      </c>
      <c r="AF105" s="285">
        <v>8.969790774556456</v>
      </c>
      <c r="AG105" s="285">
        <v>2.4321555978634173</v>
      </c>
      <c r="AH105" s="285">
        <v>15.693103170476455</v>
      </c>
      <c r="AI105" s="285">
        <v>5.9896385233519673</v>
      </c>
      <c r="AJ105" s="288">
        <v>23.404202052123157</v>
      </c>
      <c r="AK105" s="288">
        <v>226.51776259485703</v>
      </c>
      <c r="AL105" s="288">
        <v>2.4321555978634173</v>
      </c>
      <c r="AM105" s="288">
        <v>7.8049498681234644</v>
      </c>
      <c r="AN105" s="285">
        <v>316.35847256379952</v>
      </c>
      <c r="AO105" s="285">
        <v>0.14776752329169018</v>
      </c>
      <c r="AP105" s="289">
        <v>0</v>
      </c>
      <c r="AQ105" s="290">
        <v>0</v>
      </c>
      <c r="AR105" s="289">
        <v>0</v>
      </c>
      <c r="AS105" s="285">
        <v>4.8718200715167015</v>
      </c>
      <c r="AT105" s="285">
        <v>5.4321470454785548</v>
      </c>
      <c r="AU105" s="285">
        <v>364.95779483474848</v>
      </c>
      <c r="AV105" s="292">
        <v>519.40636232509178</v>
      </c>
      <c r="AW105" s="292">
        <v>0</v>
      </c>
      <c r="AX105" s="282">
        <v>305.5331543088775</v>
      </c>
      <c r="AY105" s="293">
        <v>0.12252308969968474</v>
      </c>
      <c r="AZ105" s="284">
        <v>9.9833227632315271</v>
      </c>
      <c r="BA105" s="290">
        <v>15.051449382756132</v>
      </c>
      <c r="BB105" s="294">
        <v>135.256158</v>
      </c>
      <c r="BC105" s="295"/>
      <c r="BD105" s="295"/>
      <c r="BE105" s="295"/>
      <c r="BF105" s="290"/>
      <c r="BG105" s="296" t="s">
        <v>349</v>
      </c>
    </row>
    <row r="106" spans="1:59" x14ac:dyDescent="0.35">
      <c r="A106" s="279" t="s">
        <v>235</v>
      </c>
      <c r="B106" s="279" t="s">
        <v>236</v>
      </c>
      <c r="C106" s="279" t="s">
        <v>237</v>
      </c>
      <c r="D106" s="279">
        <v>0</v>
      </c>
      <c r="E106" s="279" t="s">
        <v>175</v>
      </c>
      <c r="F106" s="280">
        <v>46026</v>
      </c>
      <c r="G106" s="281">
        <v>2025</v>
      </c>
      <c r="H106" s="282">
        <v>284.505</v>
      </c>
      <c r="I106" s="282">
        <v>3917.4801099999995</v>
      </c>
      <c r="J106" s="282">
        <v>13769.459622853727</v>
      </c>
      <c r="K106" s="283">
        <v>9.2438625392022352E-3</v>
      </c>
      <c r="L106" s="283">
        <v>0.15526975414842414</v>
      </c>
      <c r="M106" s="284">
        <v>82.526485648594303</v>
      </c>
      <c r="N106" s="284">
        <v>0</v>
      </c>
      <c r="O106" s="284">
        <v>122.78627434526382</v>
      </c>
      <c r="P106" s="284">
        <v>72.227220203096365</v>
      </c>
      <c r="Q106" s="285">
        <v>2.4082161977559471</v>
      </c>
      <c r="R106" s="285">
        <v>0.16405510468647308</v>
      </c>
      <c r="S106" s="285">
        <v>8.4645830398620316E-3</v>
      </c>
      <c r="T106" s="282">
        <v>0</v>
      </c>
      <c r="U106" s="282">
        <v>31.343177475702319</v>
      </c>
      <c r="V106" s="286">
        <v>0</v>
      </c>
      <c r="W106" s="286">
        <v>0.13113164304435859</v>
      </c>
      <c r="X106" s="287">
        <v>3.648383270797434E-2</v>
      </c>
      <c r="Y106" s="285">
        <v>36.483832707974337</v>
      </c>
      <c r="Z106" s="285">
        <v>32.854129158293617</v>
      </c>
      <c r="AA106" s="285">
        <v>45.317746797106288</v>
      </c>
      <c r="AB106" s="285">
        <v>8.3783888582317569</v>
      </c>
      <c r="AC106" s="285">
        <v>204.64350059439965</v>
      </c>
      <c r="AD106" s="285">
        <v>177.9220779451928</v>
      </c>
      <c r="AE106" s="285">
        <v>9.1237478895838251</v>
      </c>
      <c r="AF106" s="285">
        <v>7.5040305650048111</v>
      </c>
      <c r="AG106" s="285">
        <v>2.104928613101726</v>
      </c>
      <c r="AH106" s="285">
        <v>17.541422671362159</v>
      </c>
      <c r="AI106" s="285">
        <v>6.6952980058522193</v>
      </c>
      <c r="AJ106" s="288">
        <v>26.158831152441397</v>
      </c>
      <c r="AK106" s="288">
        <v>188.65289077346966</v>
      </c>
      <c r="AL106" s="288">
        <v>2.104928613101726</v>
      </c>
      <c r="AM106" s="288">
        <v>6.2021410287298737</v>
      </c>
      <c r="AN106" s="285">
        <v>353.58232216219835</v>
      </c>
      <c r="AO106" s="285">
        <v>0.16515436935262029</v>
      </c>
      <c r="AP106" s="289">
        <v>0</v>
      </c>
      <c r="AQ106" s="290">
        <v>0</v>
      </c>
      <c r="AR106" s="289">
        <v>0</v>
      </c>
      <c r="AS106" s="285">
        <v>4.8718200715167015</v>
      </c>
      <c r="AT106" s="285">
        <v>5.3771266100464672</v>
      </c>
      <c r="AU106" s="285">
        <v>362.17413710350678</v>
      </c>
      <c r="AV106" s="292">
        <v>505.12580444581869</v>
      </c>
      <c r="AW106" s="292">
        <v>0</v>
      </c>
      <c r="AX106" s="282">
        <v>297.13282614459916</v>
      </c>
      <c r="AY106" s="293">
        <v>0.12823617408472376</v>
      </c>
      <c r="AZ106" s="284">
        <v>9.3130869037071751</v>
      </c>
      <c r="BA106" s="290">
        <v>14.89899818951891</v>
      </c>
      <c r="BB106" s="294">
        <v>138.53047700000002</v>
      </c>
      <c r="BC106" s="295"/>
      <c r="BD106" s="295"/>
      <c r="BE106" s="295"/>
      <c r="BF106" s="290"/>
      <c r="BG106" s="296" t="s">
        <v>350</v>
      </c>
    </row>
    <row r="107" spans="1:59" x14ac:dyDescent="0.35">
      <c r="A107" s="279" t="s">
        <v>235</v>
      </c>
      <c r="B107" s="279" t="s">
        <v>236</v>
      </c>
      <c r="C107" s="279" t="s">
        <v>237</v>
      </c>
      <c r="D107" s="279">
        <v>0</v>
      </c>
      <c r="E107" s="279" t="s">
        <v>175</v>
      </c>
      <c r="F107" s="280">
        <v>51507</v>
      </c>
      <c r="G107" s="281">
        <v>2030</v>
      </c>
      <c r="H107" s="282">
        <v>295.48200000000003</v>
      </c>
      <c r="I107" s="282">
        <v>4498.5199999999995</v>
      </c>
      <c r="J107" s="282">
        <v>15224.34530698993</v>
      </c>
      <c r="K107" s="283">
        <v>1.0105396935618755E-2</v>
      </c>
      <c r="L107" s="283">
        <v>0.17184479058906343</v>
      </c>
      <c r="M107" s="284">
        <v>82.526485648594303</v>
      </c>
      <c r="N107" s="284">
        <v>0</v>
      </c>
      <c r="O107" s="284">
        <v>136.20436106295844</v>
      </c>
      <c r="P107" s="284">
        <v>80.120212389975549</v>
      </c>
      <c r="Q107" s="285">
        <v>2.671386115963442</v>
      </c>
      <c r="R107" s="285">
        <v>0.23009402722777544</v>
      </c>
      <c r="S107" s="285">
        <v>9.0407744497581644E-3</v>
      </c>
      <c r="T107" s="282">
        <v>0</v>
      </c>
      <c r="U107" s="282">
        <v>30.277593755937165</v>
      </c>
      <c r="V107" s="286">
        <v>0</v>
      </c>
      <c r="W107" s="286">
        <v>0.13308514693615806</v>
      </c>
      <c r="X107" s="287">
        <v>4.0033995771080251E-2</v>
      </c>
      <c r="Y107" s="285">
        <v>40.033995771080249</v>
      </c>
      <c r="Z107" s="285">
        <v>36.337054863041367</v>
      </c>
      <c r="AA107" s="285">
        <v>49.976398526600654</v>
      </c>
      <c r="AB107" s="285">
        <v>8.2131910901807696</v>
      </c>
      <c r="AC107" s="285">
        <v>199.76151800275659</v>
      </c>
      <c r="AD107" s="285">
        <v>156.68445161765351</v>
      </c>
      <c r="AE107" s="285">
        <v>9.0643098172416785</v>
      </c>
      <c r="AF107" s="285">
        <v>7.3549768599299643</v>
      </c>
      <c r="AG107" s="285">
        <v>2.1030345871285063</v>
      </c>
      <c r="AH107" s="285">
        <v>19.401403775573112</v>
      </c>
      <c r="AI107" s="285">
        <v>7.4053120379772075</v>
      </c>
      <c r="AJ107" s="288">
        <v>28.931742825064159</v>
      </c>
      <c r="AK107" s="288">
        <v>182.07607524460542</v>
      </c>
      <c r="AL107" s="288">
        <v>2.1030345871285063</v>
      </c>
      <c r="AM107" s="288">
        <v>5.9151049124594133</v>
      </c>
      <c r="AN107" s="285">
        <v>391.05841998733808</v>
      </c>
      <c r="AO107" s="285">
        <v>0.18265903775419506</v>
      </c>
      <c r="AP107" s="289">
        <v>0</v>
      </c>
      <c r="AQ107" s="290">
        <v>0</v>
      </c>
      <c r="AR107" s="289">
        <v>0</v>
      </c>
      <c r="AS107" s="285">
        <v>4.8718200715167015</v>
      </c>
      <c r="AT107" s="285">
        <v>5.3559583467392367</v>
      </c>
      <c r="AU107" s="285">
        <v>361.10417037142088</v>
      </c>
      <c r="AV107" s="292">
        <v>499.67410940225125</v>
      </c>
      <c r="AW107" s="292">
        <v>0</v>
      </c>
      <c r="AX107" s="282">
        <v>293.92594670720661</v>
      </c>
      <c r="AY107" s="293">
        <v>0.13548708811731425</v>
      </c>
      <c r="AZ107" s="284">
        <v>8.8993704087300376</v>
      </c>
      <c r="BA107" s="290">
        <v>14.840344945963061</v>
      </c>
      <c r="BB107" s="294">
        <v>141.80479600000001</v>
      </c>
      <c r="BC107" s="295"/>
      <c r="BD107" s="295"/>
      <c r="BE107" s="295"/>
      <c r="BF107" s="290"/>
      <c r="BG107" s="296" t="s">
        <v>351</v>
      </c>
    </row>
    <row r="108" spans="1:59" x14ac:dyDescent="0.35">
      <c r="A108" s="279" t="s">
        <v>235</v>
      </c>
      <c r="B108" s="279" t="s">
        <v>236</v>
      </c>
      <c r="C108" s="279" t="s">
        <v>237</v>
      </c>
      <c r="D108" s="279">
        <v>0</v>
      </c>
      <c r="E108" s="279" t="s">
        <v>175</v>
      </c>
      <c r="F108" s="280">
        <v>35064</v>
      </c>
      <c r="G108" s="281">
        <v>2035</v>
      </c>
      <c r="H108" s="282">
        <v>304.84699999999998</v>
      </c>
      <c r="I108" s="282">
        <v>5876.94</v>
      </c>
      <c r="J108" s="282">
        <v>19278.326504771248</v>
      </c>
      <c r="K108" s="283">
        <v>1.2985965338833829E-2</v>
      </c>
      <c r="L108" s="283">
        <v>0.22188577343411281</v>
      </c>
      <c r="M108" s="284">
        <v>82.526485648594303</v>
      </c>
      <c r="N108" s="284">
        <v>0</v>
      </c>
      <c r="O108" s="284">
        <v>176.02186403129801</v>
      </c>
      <c r="P108" s="284">
        <v>103.54227295958707</v>
      </c>
      <c r="Q108" s="285">
        <v>3.4523297199115452</v>
      </c>
      <c r="R108" s="285">
        <v>0.29178269116703143</v>
      </c>
      <c r="S108" s="285">
        <v>1.1324794798412139E-2</v>
      </c>
      <c r="T108" s="282">
        <v>0</v>
      </c>
      <c r="U108" s="282">
        <v>29.951278051383547</v>
      </c>
      <c r="V108" s="286">
        <v>0</v>
      </c>
      <c r="W108" s="286">
        <v>0.13821189497939637</v>
      </c>
      <c r="X108" s="287">
        <v>5.1538184036856685E-2</v>
      </c>
      <c r="Y108" s="285">
        <v>51.538184036856684</v>
      </c>
      <c r="Z108" s="285">
        <v>46.906332977298263</v>
      </c>
      <c r="AA108" s="285">
        <v>64.455681945907671</v>
      </c>
      <c r="AB108" s="285">
        <v>10.13576849298901</v>
      </c>
      <c r="AC108" s="285">
        <v>246.38216172747332</v>
      </c>
      <c r="AD108" s="285">
        <v>186.65600842084049</v>
      </c>
      <c r="AE108" s="285">
        <v>11.291797334816204</v>
      </c>
      <c r="AF108" s="285">
        <v>9.1179796536894457</v>
      </c>
      <c r="AG108" s="285">
        <v>2.6270403480575006</v>
      </c>
      <c r="AH108" s="285">
        <v>25.044836848395157</v>
      </c>
      <c r="AI108" s="285">
        <v>9.5593944143047906</v>
      </c>
      <c r="AJ108" s="288">
        <v>37.346938562993472</v>
      </c>
      <c r="AK108" s="288">
        <v>223.55277265959177</v>
      </c>
      <c r="AL108" s="288">
        <v>2.6270403480575006</v>
      </c>
      <c r="AM108" s="288">
        <v>7.2593118715590759</v>
      </c>
      <c r="AN108" s="285">
        <v>504.80083636719991</v>
      </c>
      <c r="AO108" s="285">
        <v>0.23578685514898545</v>
      </c>
      <c r="AP108" s="289">
        <v>0</v>
      </c>
      <c r="AQ108" s="290">
        <v>0</v>
      </c>
      <c r="AR108" s="289">
        <v>0</v>
      </c>
      <c r="AS108" s="285">
        <v>4.8718200715167015</v>
      </c>
      <c r="AT108" s="285">
        <v>5.3478141841580928</v>
      </c>
      <c r="AU108" s="285">
        <v>360.69266682575261</v>
      </c>
      <c r="AV108" s="292">
        <v>497.75017066674042</v>
      </c>
      <c r="AW108" s="292">
        <v>0</v>
      </c>
      <c r="AX108" s="282">
        <v>292.79421803925908</v>
      </c>
      <c r="AY108" s="293">
        <v>0.1690624609619143</v>
      </c>
      <c r="AZ108" s="284">
        <v>8.7695610363312682</v>
      </c>
      <c r="BA108" s="290">
        <v>14.817779015801605</v>
      </c>
      <c r="BB108" s="294">
        <v>141.80479600000001</v>
      </c>
      <c r="BC108" s="295"/>
      <c r="BD108" s="295"/>
      <c r="BE108" s="295"/>
      <c r="BF108" s="290"/>
      <c r="BG108" s="296" t="s">
        <v>352</v>
      </c>
    </row>
    <row r="109" spans="1:59" x14ac:dyDescent="0.35">
      <c r="A109" s="279" t="s">
        <v>235</v>
      </c>
      <c r="B109" s="279" t="s">
        <v>236</v>
      </c>
      <c r="C109" s="279" t="s">
        <v>237</v>
      </c>
      <c r="D109" s="279">
        <v>0</v>
      </c>
      <c r="E109" s="279" t="s">
        <v>175</v>
      </c>
      <c r="F109" s="280">
        <v>44199</v>
      </c>
      <c r="G109" s="281">
        <v>2040</v>
      </c>
      <c r="H109" s="282">
        <v>312.43900000000002</v>
      </c>
      <c r="I109" s="282">
        <v>7255.3599999999988</v>
      </c>
      <c r="J109" s="282">
        <v>23221.684872887185</v>
      </c>
      <c r="K109" s="283">
        <v>1.5752836126921875E-2</v>
      </c>
      <c r="L109" s="283">
        <v>0.26965801219174829</v>
      </c>
      <c r="M109" s="284">
        <v>82.526485648594303</v>
      </c>
      <c r="N109" s="284">
        <v>0</v>
      </c>
      <c r="O109" s="284">
        <v>213.99213005318819</v>
      </c>
      <c r="P109" s="284">
        <v>125.87772356069894</v>
      </c>
      <c r="Q109" s="285">
        <v>4.1970433302446963</v>
      </c>
      <c r="R109" s="285">
        <v>0.31536455569434002</v>
      </c>
      <c r="S109" s="285">
        <v>1.3433160809773095E-2</v>
      </c>
      <c r="T109" s="282">
        <v>0</v>
      </c>
      <c r="U109" s="282">
        <v>29.494350391047199</v>
      </c>
      <c r="V109" s="286">
        <v>0</v>
      </c>
      <c r="W109" s="286">
        <v>0.13914548122507439</v>
      </c>
      <c r="X109" s="287">
        <v>6.2574703071852991E-2</v>
      </c>
      <c r="Y109" s="285">
        <v>62.574703071852987</v>
      </c>
      <c r="Z109" s="285">
        <v>56.999696451233021</v>
      </c>
      <c r="AA109" s="285">
        <v>78.302331507448358</v>
      </c>
      <c r="AB109" s="285">
        <v>12.139088365549522</v>
      </c>
      <c r="AC109" s="285">
        <v>294.95852047572265</v>
      </c>
      <c r="AD109" s="285">
        <v>221.51382172293549</v>
      </c>
      <c r="AE109" s="285">
        <v>13.566439105372252</v>
      </c>
      <c r="AF109" s="285">
        <v>10.937262384733774</v>
      </c>
      <c r="AG109" s="285">
        <v>3.1596228008059235</v>
      </c>
      <c r="AH109" s="285">
        <v>30.434105065614013</v>
      </c>
      <c r="AI109" s="285">
        <v>11.616450982551022</v>
      </c>
      <c r="AJ109" s="288">
        <v>45.383245468681999</v>
      </c>
      <c r="AK109" s="288">
        <v>267.21675854225117</v>
      </c>
      <c r="AL109" s="288">
        <v>3.1596228008059235</v>
      </c>
      <c r="AM109" s="288">
        <v>8.6786518577140015</v>
      </c>
      <c r="AN109" s="285">
        <v>613.42270159241798</v>
      </c>
      <c r="AO109" s="285">
        <v>0.28652292006160546</v>
      </c>
      <c r="AP109" s="289">
        <v>0</v>
      </c>
      <c r="AQ109" s="290">
        <v>0</v>
      </c>
      <c r="AR109" s="289">
        <v>0</v>
      </c>
      <c r="AS109" s="285">
        <v>4.8718200715167015</v>
      </c>
      <c r="AT109" s="285">
        <v>5.3446808433079038</v>
      </c>
      <c r="AU109" s="285">
        <v>360.53436767783575</v>
      </c>
      <c r="AV109" s="292">
        <v>497.10704405675972</v>
      </c>
      <c r="AW109" s="292">
        <v>0</v>
      </c>
      <c r="AX109" s="282">
        <v>292.41590826868219</v>
      </c>
      <c r="AY109" s="293">
        <v>0.20027814412366249</v>
      </c>
      <c r="AZ109" s="284">
        <v>8.6246172583928296</v>
      </c>
      <c r="BA109" s="290">
        <v>14.809097122470902</v>
      </c>
      <c r="BB109" s="294">
        <v>141.80479600000001</v>
      </c>
      <c r="BC109" s="295"/>
      <c r="BD109" s="295"/>
      <c r="BE109" s="295"/>
      <c r="BF109" s="290"/>
      <c r="BG109" s="296" t="s">
        <v>353</v>
      </c>
    </row>
    <row r="110" spans="1:59" x14ac:dyDescent="0.35">
      <c r="A110" s="279" t="s">
        <v>235</v>
      </c>
      <c r="B110" s="279" t="s">
        <v>236</v>
      </c>
      <c r="C110" s="279" t="s">
        <v>237</v>
      </c>
      <c r="D110" s="279">
        <v>0</v>
      </c>
      <c r="E110" s="279" t="s">
        <v>175</v>
      </c>
      <c r="F110" s="280">
        <v>53334</v>
      </c>
      <c r="G110" s="281">
        <v>2045</v>
      </c>
      <c r="H110" s="282">
        <v>318.21600000000001</v>
      </c>
      <c r="I110" s="282">
        <v>8633.7799999999988</v>
      </c>
      <c r="J110" s="282">
        <v>27131.822409935383</v>
      </c>
      <c r="K110" s="283">
        <v>1.8279770456227511E-2</v>
      </c>
      <c r="L110" s="283">
        <v>0.31313612074972363</v>
      </c>
      <c r="M110" s="284">
        <v>82.526485648594303</v>
      </c>
      <c r="N110" s="284">
        <v>0</v>
      </c>
      <c r="O110" s="284">
        <v>248.52743350454361</v>
      </c>
      <c r="P110" s="284">
        <v>146.1926079438492</v>
      </c>
      <c r="Q110" s="285">
        <v>4.874386767933089</v>
      </c>
      <c r="R110" s="285">
        <v>0.35545209317149229</v>
      </c>
      <c r="S110" s="285">
        <v>1.5317855695292157E-2</v>
      </c>
      <c r="T110" s="282">
        <v>0</v>
      </c>
      <c r="U110" s="282">
        <v>28.785472122818007</v>
      </c>
      <c r="V110" s="286">
        <v>0</v>
      </c>
      <c r="W110" s="286">
        <v>0.13754675666540372</v>
      </c>
      <c r="X110" s="287">
        <v>7.2643315556562921E-2</v>
      </c>
      <c r="Y110" s="285">
        <v>72.643315556562925</v>
      </c>
      <c r="Z110" s="285">
        <v>66.187490251921915</v>
      </c>
      <c r="AA110" s="285">
        <v>90.916321146427279</v>
      </c>
      <c r="AB110" s="285">
        <v>14.036635154296407</v>
      </c>
      <c r="AC110" s="285">
        <v>341.02637541889055</v>
      </c>
      <c r="AD110" s="285">
        <v>255.48534439345534</v>
      </c>
      <c r="AE110" s="285">
        <v>15.698061409818642</v>
      </c>
      <c r="AF110" s="285">
        <v>12.649498743699304</v>
      </c>
      <c r="AG110" s="285">
        <v>3.6570284676795546</v>
      </c>
      <c r="AH110" s="285">
        <v>35.339824816089042</v>
      </c>
      <c r="AI110" s="285">
        <v>13.488933479234909</v>
      </c>
      <c r="AJ110" s="288">
        <v>52.698556772687006</v>
      </c>
      <c r="AK110" s="288">
        <v>308.81295005914552</v>
      </c>
      <c r="AL110" s="288">
        <v>3.6570284676795546</v>
      </c>
      <c r="AM110" s="288">
        <v>10.026825728428031</v>
      </c>
      <c r="AN110" s="285">
        <v>712.29963486961958</v>
      </c>
      <c r="AO110" s="285">
        <v>0.33270723566612348</v>
      </c>
      <c r="AP110" s="289">
        <v>0</v>
      </c>
      <c r="AQ110" s="290">
        <v>0</v>
      </c>
      <c r="AR110" s="289">
        <v>0</v>
      </c>
      <c r="AS110" s="285">
        <v>4.8718200715167015</v>
      </c>
      <c r="AT110" s="285">
        <v>5.3434753387780463</v>
      </c>
      <c r="AU110" s="285">
        <v>360.47347067594472</v>
      </c>
      <c r="AV110" s="292">
        <v>496.90142735851828</v>
      </c>
      <c r="AW110" s="292">
        <v>0</v>
      </c>
      <c r="AX110" s="282">
        <v>292.29495726971663</v>
      </c>
      <c r="AY110" s="293">
        <v>0.22828303905700192</v>
      </c>
      <c r="AZ110" s="284">
        <v>8.4138483441277092</v>
      </c>
      <c r="BA110" s="290">
        <v>14.805756898014545</v>
      </c>
      <c r="BB110" s="294">
        <v>141.80479600000001</v>
      </c>
      <c r="BC110" s="295"/>
      <c r="BD110" s="295"/>
      <c r="BE110" s="295"/>
      <c r="BF110" s="290"/>
      <c r="BG110" s="296" t="s">
        <v>354</v>
      </c>
    </row>
    <row r="111" spans="1:59" x14ac:dyDescent="0.35">
      <c r="A111" s="279" t="s">
        <v>235</v>
      </c>
      <c r="B111" s="279" t="s">
        <v>236</v>
      </c>
      <c r="C111" s="279" t="s">
        <v>237</v>
      </c>
      <c r="D111" s="279">
        <v>0</v>
      </c>
      <c r="E111" s="279" t="s">
        <v>175</v>
      </c>
      <c r="F111" s="280">
        <v>46026</v>
      </c>
      <c r="G111" s="281">
        <v>2050</v>
      </c>
      <c r="H111" s="282">
        <v>322.23700000000002</v>
      </c>
      <c r="I111" s="282">
        <v>10012.199999999999</v>
      </c>
      <c r="J111" s="282">
        <v>31070.919850917173</v>
      </c>
      <c r="K111" s="283">
        <v>2.0489969043493983E-2</v>
      </c>
      <c r="L111" s="283">
        <v>0.35109303794782293</v>
      </c>
      <c r="M111" s="284">
        <v>82.526485648594303</v>
      </c>
      <c r="N111" s="284">
        <v>0</v>
      </c>
      <c r="O111" s="284">
        <v>278.6667830157869</v>
      </c>
      <c r="P111" s="284">
        <v>163.92163706810996</v>
      </c>
      <c r="Q111" s="285">
        <v>5.4655120388140155</v>
      </c>
      <c r="R111" s="285">
        <v>0.38586775492234787</v>
      </c>
      <c r="S111" s="285">
        <v>1.6961156039852703E-2</v>
      </c>
      <c r="T111" s="282">
        <v>0</v>
      </c>
      <c r="U111" s="282">
        <v>27.832722380274756</v>
      </c>
      <c r="V111" s="286">
        <v>0</v>
      </c>
      <c r="W111" s="286">
        <v>0.13435918135027808</v>
      </c>
      <c r="X111" s="287">
        <v>8.144221633341274E-2</v>
      </c>
      <c r="Y111" s="285">
        <v>81.442216333412745</v>
      </c>
      <c r="Z111" s="285">
        <v>74.20935023781243</v>
      </c>
      <c r="AA111" s="285">
        <v>101.93384248406748</v>
      </c>
      <c r="AB111" s="285">
        <v>15.719865884223593</v>
      </c>
      <c r="AC111" s="285">
        <v>381.95628437669438</v>
      </c>
      <c r="AD111" s="285">
        <v>285.74986889665166</v>
      </c>
      <c r="AE111" s="285">
        <v>17.588173406583032</v>
      </c>
      <c r="AF111" s="285">
        <v>14.171126038938029</v>
      </c>
      <c r="AG111" s="285">
        <v>4.0976439576420933</v>
      </c>
      <c r="AH111" s="285">
        <v>39.622994675808918</v>
      </c>
      <c r="AI111" s="285">
        <v>15.12378963237871</v>
      </c>
      <c r="AJ111" s="288">
        <v>59.08556060543372</v>
      </c>
      <c r="AK111" s="288">
        <v>345.83863905208602</v>
      </c>
      <c r="AL111" s="288">
        <v>4.0976439576420933</v>
      </c>
      <c r="AM111" s="288">
        <v>11.230589070404932</v>
      </c>
      <c r="AN111" s="285">
        <v>798.62931470334865</v>
      </c>
      <c r="AO111" s="285">
        <v>0.37303086876566721</v>
      </c>
      <c r="AP111" s="289">
        <v>0</v>
      </c>
      <c r="AQ111" s="290">
        <v>0</v>
      </c>
      <c r="AR111" s="289">
        <v>0</v>
      </c>
      <c r="AS111" s="285">
        <v>4.8718200715167015</v>
      </c>
      <c r="AT111" s="285">
        <v>5.3430115395168141</v>
      </c>
      <c r="AU111" s="285">
        <v>360.45003980092929</v>
      </c>
      <c r="AV111" s="292">
        <v>496.83627976197704</v>
      </c>
      <c r="AW111" s="292">
        <v>0</v>
      </c>
      <c r="AX111" s="282">
        <v>292.25663515410417</v>
      </c>
      <c r="AY111" s="293">
        <v>0.25274011467774571</v>
      </c>
      <c r="AZ111" s="284">
        <v>8.1342977900374294</v>
      </c>
      <c r="BA111" s="290">
        <v>14.804471798210407</v>
      </c>
      <c r="BB111" s="294">
        <v>141.80479600000001</v>
      </c>
      <c r="BC111" s="295"/>
      <c r="BD111" s="295"/>
      <c r="BE111" s="295"/>
      <c r="BF111" s="290"/>
      <c r="BG111" s="296" t="s">
        <v>355</v>
      </c>
    </row>
    <row r="112" spans="1:59" x14ac:dyDescent="0.35">
      <c r="A112" s="279" t="s">
        <v>235</v>
      </c>
      <c r="B112" s="279" t="s">
        <v>236</v>
      </c>
      <c r="C112" s="279" t="s">
        <v>237</v>
      </c>
      <c r="D112" s="279">
        <v>0</v>
      </c>
      <c r="E112" s="279" t="s">
        <v>356</v>
      </c>
      <c r="F112" s="280">
        <v>53334</v>
      </c>
      <c r="G112" s="281">
        <v>2000</v>
      </c>
      <c r="H112" s="282">
        <v>211.54042799999999</v>
      </c>
      <c r="I112" s="282">
        <v>776.36961000000008</v>
      </c>
      <c r="J112" s="282">
        <v>3670.0767666027418</v>
      </c>
      <c r="K112" s="284"/>
      <c r="L112" s="284"/>
      <c r="M112" s="284">
        <v>31.752755670426136</v>
      </c>
      <c r="N112" s="284">
        <v>168.99829200000002</v>
      </c>
      <c r="O112" s="284">
        <v>0</v>
      </c>
      <c r="P112" s="284">
        <v>0</v>
      </c>
      <c r="Q112" s="285">
        <v>0</v>
      </c>
      <c r="R112" s="285">
        <v>0</v>
      </c>
      <c r="S112" s="285">
        <v>0</v>
      </c>
      <c r="T112" s="282">
        <v>798.89359021245821</v>
      </c>
      <c r="U112" s="282">
        <v>0</v>
      </c>
      <c r="V112" s="286">
        <v>7.4700000000000003E-2</v>
      </c>
      <c r="W112" s="286">
        <v>0</v>
      </c>
      <c r="X112" s="287">
        <v>5.987485653980538E-3</v>
      </c>
      <c r="Y112" s="285">
        <v>5.9874856539805377</v>
      </c>
      <c r="Z112" s="285">
        <v>5.8799873884636931</v>
      </c>
      <c r="AA112" s="285">
        <v>4.2161693888160006</v>
      </c>
      <c r="AB112" s="285">
        <v>7.0269489813600009E-3</v>
      </c>
      <c r="AC112" s="285">
        <v>47.816646870378605</v>
      </c>
      <c r="AD112" s="285">
        <v>6.8496263090087517</v>
      </c>
      <c r="AE112" s="285">
        <v>2.4039726130798735</v>
      </c>
      <c r="AF112" s="285">
        <v>2.1277530331960453</v>
      </c>
      <c r="AG112" s="285">
        <v>0.90484017610475331</v>
      </c>
      <c r="AH112" s="285">
        <v>17.96612515184124</v>
      </c>
      <c r="AI112" s="285">
        <v>3.4017463733959548</v>
      </c>
      <c r="AJ112" s="285">
        <v>2.4782410150677383</v>
      </c>
      <c r="AK112" s="285">
        <v>43.667906988878805</v>
      </c>
      <c r="AL112" s="285">
        <v>0.90484017610475331</v>
      </c>
      <c r="AM112" s="285">
        <v>1.486523146457809</v>
      </c>
      <c r="AN112" s="285">
        <v>50.699487600000005</v>
      </c>
      <c r="AO112" s="300">
        <v>2.3681166665447565E-2</v>
      </c>
      <c r="AP112" s="289">
        <v>0.33999999999999997</v>
      </c>
      <c r="AQ112" s="290">
        <v>0</v>
      </c>
      <c r="AR112" s="289">
        <v>0</v>
      </c>
      <c r="AS112" s="285" t="s">
        <v>264</v>
      </c>
      <c r="AT112" s="285" t="s">
        <v>264</v>
      </c>
      <c r="AU112" s="285">
        <v>0</v>
      </c>
      <c r="AV112" s="292">
        <v>0</v>
      </c>
      <c r="AW112" s="292">
        <v>35.429267261355143</v>
      </c>
      <c r="AX112" s="282">
        <v>0</v>
      </c>
      <c r="AY112" s="293">
        <v>2.8304214521020721E-2</v>
      </c>
      <c r="AZ112" s="284">
        <v>7.7121587152033646</v>
      </c>
      <c r="BA112" s="290" t="e">
        <v>#VALUE!</v>
      </c>
      <c r="BB112" s="294">
        <v>160.427952</v>
      </c>
      <c r="BC112" s="295"/>
      <c r="BD112" s="295"/>
      <c r="BE112" s="295"/>
      <c r="BF112" s="290"/>
      <c r="BG112" s="296" t="s">
        <v>357</v>
      </c>
    </row>
    <row r="113" spans="1:59" x14ac:dyDescent="0.35">
      <c r="A113" s="279" t="s">
        <v>235</v>
      </c>
      <c r="B113" s="279" t="s">
        <v>236</v>
      </c>
      <c r="C113" s="279" t="s">
        <v>237</v>
      </c>
      <c r="D113" s="279">
        <v>0</v>
      </c>
      <c r="E113" s="279" t="s">
        <v>356</v>
      </c>
      <c r="F113" s="280">
        <v>47853</v>
      </c>
      <c r="G113" s="281">
        <v>2005</v>
      </c>
      <c r="H113" s="282">
        <v>226.25470300000001</v>
      </c>
      <c r="I113" s="282">
        <v>1098.69534</v>
      </c>
      <c r="J113" s="282">
        <v>4856.0110593590625</v>
      </c>
      <c r="K113" s="284"/>
      <c r="L113" s="284"/>
      <c r="M113" s="284">
        <v>57.139620659510229</v>
      </c>
      <c r="N113" s="284">
        <v>198.878355</v>
      </c>
      <c r="O113" s="284">
        <v>0</v>
      </c>
      <c r="P113" s="284">
        <v>0</v>
      </c>
      <c r="Q113" s="285">
        <v>0</v>
      </c>
      <c r="R113" s="285">
        <v>0</v>
      </c>
      <c r="S113" s="285">
        <v>0</v>
      </c>
      <c r="T113" s="282">
        <v>879.00208200313079</v>
      </c>
      <c r="U113" s="282">
        <v>0</v>
      </c>
      <c r="V113" s="286">
        <v>6.5000000000000002E-2</v>
      </c>
      <c r="W113" s="286">
        <v>0</v>
      </c>
      <c r="X113" s="287">
        <v>6.9763605248594762E-3</v>
      </c>
      <c r="Y113" s="285">
        <v>6.9763605248594764</v>
      </c>
      <c r="Z113" s="285">
        <v>6.8511064140319977</v>
      </c>
      <c r="AA113" s="285">
        <v>4.9124828542778536</v>
      </c>
      <c r="AB113" s="285">
        <v>8.1947633239340921E-3</v>
      </c>
      <c r="AC113" s="285">
        <v>51.126105123255954</v>
      </c>
      <c r="AD113" s="285">
        <v>7.9808918321548941</v>
      </c>
      <c r="AE113" s="285">
        <v>2.8010055549402137</v>
      </c>
      <c r="AF113" s="285">
        <v>2.4791658505052814</v>
      </c>
      <c r="AG113" s="285">
        <v>1.0542804173227001</v>
      </c>
      <c r="AH113" s="285">
        <v>15.470821358072719</v>
      </c>
      <c r="AI113" s="285">
        <v>3.9635675196859239</v>
      </c>
      <c r="AJ113" s="285">
        <v>2.8875388943460738</v>
      </c>
      <c r="AK113" s="285">
        <v>46.29216701947756</v>
      </c>
      <c r="AL113" s="285">
        <v>1.0542804173227001</v>
      </c>
      <c r="AM113" s="285">
        <v>1.7320321141730077</v>
      </c>
      <c r="AN113" s="285">
        <v>59.072837785650002</v>
      </c>
      <c r="AO113" s="300">
        <v>2.7592265390132386E-2</v>
      </c>
      <c r="AP113" s="289">
        <v>0.33999999999999997</v>
      </c>
      <c r="AQ113" s="290">
        <v>0</v>
      </c>
      <c r="AR113" s="289">
        <v>0</v>
      </c>
      <c r="AS113" s="285" t="s">
        <v>264</v>
      </c>
      <c r="AT113" s="285" t="s">
        <v>264</v>
      </c>
      <c r="AU113" s="285">
        <v>0</v>
      </c>
      <c r="AV113" s="292">
        <v>0</v>
      </c>
      <c r="AW113" s="292">
        <v>35.078530918356982</v>
      </c>
      <c r="AX113" s="282">
        <v>0</v>
      </c>
      <c r="AY113" s="293">
        <v>3.0834101710846985E-2</v>
      </c>
      <c r="AZ113" s="284">
        <v>6.349676994952465</v>
      </c>
      <c r="BA113" s="290" t="e">
        <v>#VALUE!</v>
      </c>
      <c r="BB113" s="294">
        <v>160.427952</v>
      </c>
      <c r="BC113" s="295"/>
      <c r="BD113" s="295"/>
      <c r="BE113" s="295"/>
      <c r="BF113" s="290"/>
      <c r="BG113" s="296" t="s">
        <v>358</v>
      </c>
    </row>
    <row r="114" spans="1:59" x14ac:dyDescent="0.35">
      <c r="A114" s="279" t="s">
        <v>235</v>
      </c>
      <c r="B114" s="279" t="s">
        <v>236</v>
      </c>
      <c r="C114" s="279" t="s">
        <v>237</v>
      </c>
      <c r="D114" s="279">
        <v>0</v>
      </c>
      <c r="E114" s="279" t="s">
        <v>356</v>
      </c>
      <c r="F114" s="280">
        <v>46026</v>
      </c>
      <c r="G114" s="281">
        <v>2010</v>
      </c>
      <c r="H114" s="282">
        <v>241.61312599999999</v>
      </c>
      <c r="I114" s="282">
        <v>1623.2067900000002</v>
      </c>
      <c r="J114" s="282">
        <v>6718.2061540812165</v>
      </c>
      <c r="K114" s="284"/>
      <c r="L114" s="284"/>
      <c r="M114" s="284">
        <v>82.526485648594303</v>
      </c>
      <c r="N114" s="284">
        <v>120.92944603881601</v>
      </c>
      <c r="O114" s="284">
        <v>0</v>
      </c>
      <c r="P114" s="284">
        <v>0</v>
      </c>
      <c r="Q114" s="285">
        <v>0</v>
      </c>
      <c r="R114" s="285">
        <v>0</v>
      </c>
      <c r="S114" s="285">
        <v>0</v>
      </c>
      <c r="T114" s="282">
        <v>500.50859421774965</v>
      </c>
      <c r="U114" s="282">
        <v>0</v>
      </c>
      <c r="V114" s="286">
        <v>6.2600000000000003E-2</v>
      </c>
      <c r="W114" s="286">
        <v>0</v>
      </c>
      <c r="X114" s="287">
        <v>4.2426816380469901E-3</v>
      </c>
      <c r="Y114" s="285">
        <v>4.2426816380469905</v>
      </c>
      <c r="Z114" s="285">
        <v>4.1660255822122236</v>
      </c>
      <c r="AA114" s="285">
        <v>2.9824718008345177</v>
      </c>
      <c r="AB114" s="285">
        <v>7.0277208520276588E-3</v>
      </c>
      <c r="AC114" s="285">
        <v>29.021745723789579</v>
      </c>
      <c r="AD114" s="285">
        <v>4.854246358998072</v>
      </c>
      <c r="AE114" s="285">
        <v>1.7034871796265509</v>
      </c>
      <c r="AF114" s="285">
        <v>1.5076168946334148</v>
      </c>
      <c r="AG114" s="285">
        <v>0.64106295949806058</v>
      </c>
      <c r="AH114" s="285">
        <v>9.3994624969837748</v>
      </c>
      <c r="AI114" s="285">
        <v>2.4101611678178241</v>
      </c>
      <c r="AJ114" s="285">
        <v>1.7558644143943996</v>
      </c>
      <c r="AK114" s="285">
        <v>26.080710278872974</v>
      </c>
      <c r="AL114" s="285">
        <v>0.64106295949806058</v>
      </c>
      <c r="AM114" s="285">
        <v>1.0531748620325281</v>
      </c>
      <c r="AN114" s="285">
        <v>35.91967335690952</v>
      </c>
      <c r="AO114" s="300">
        <v>1.6777679846480553E-2</v>
      </c>
      <c r="AP114" s="289">
        <v>0.33999999999999997</v>
      </c>
      <c r="AQ114" s="290">
        <v>0</v>
      </c>
      <c r="AR114" s="289">
        <v>0</v>
      </c>
      <c r="AS114" s="285" t="s">
        <v>264</v>
      </c>
      <c r="AT114" s="285" t="s">
        <v>264</v>
      </c>
      <c r="AU114" s="285">
        <v>0</v>
      </c>
      <c r="AV114" s="292">
        <v>0</v>
      </c>
      <c r="AW114" s="292">
        <v>35.083941728180676</v>
      </c>
      <c r="AX114" s="282">
        <v>0</v>
      </c>
      <c r="AY114" s="293">
        <v>1.7559814353989157E-2</v>
      </c>
      <c r="AZ114" s="284">
        <v>2.6137653342658766</v>
      </c>
      <c r="BA114" s="290" t="e">
        <v>#VALUE!</v>
      </c>
      <c r="BB114" s="294">
        <v>160.427952</v>
      </c>
      <c r="BC114" s="295"/>
      <c r="BD114" s="295"/>
      <c r="BE114" s="295"/>
      <c r="BF114" s="290"/>
      <c r="BG114" s="296" t="s">
        <v>359</v>
      </c>
    </row>
    <row r="115" spans="1:59" x14ac:dyDescent="0.35">
      <c r="A115" s="279" t="s">
        <v>235</v>
      </c>
      <c r="B115" s="279" t="s">
        <v>236</v>
      </c>
      <c r="C115" s="279" t="s">
        <v>237</v>
      </c>
      <c r="D115" s="279">
        <v>0</v>
      </c>
      <c r="E115" s="279" t="s">
        <v>356</v>
      </c>
      <c r="F115" s="280">
        <v>42372</v>
      </c>
      <c r="G115" s="281">
        <v>2015</v>
      </c>
      <c r="H115" s="282">
        <v>257.56381499999998</v>
      </c>
      <c r="I115" s="282">
        <v>2306.9010600000001</v>
      </c>
      <c r="J115" s="282">
        <v>8956.6193915865097</v>
      </c>
      <c r="K115" s="284"/>
      <c r="L115" s="284"/>
      <c r="M115" s="284">
        <v>82.526485648594303</v>
      </c>
      <c r="N115" s="284">
        <v>129.85371090914961</v>
      </c>
      <c r="O115" s="284">
        <v>0</v>
      </c>
      <c r="P115" s="284">
        <v>0</v>
      </c>
      <c r="Q115" s="285">
        <v>0</v>
      </c>
      <c r="R115" s="285">
        <v>0</v>
      </c>
      <c r="S115" s="285">
        <v>0</v>
      </c>
      <c r="T115" s="282">
        <v>504.1613120583325</v>
      </c>
      <c r="U115" s="282">
        <v>0</v>
      </c>
      <c r="V115" s="286">
        <v>6.0365217252945851E-2</v>
      </c>
      <c r="W115" s="286">
        <v>0</v>
      </c>
      <c r="X115" s="287">
        <v>4.3907291746262409E-3</v>
      </c>
      <c r="Y115" s="285">
        <v>4.3907291746262409</v>
      </c>
      <c r="Z115" s="285">
        <v>4.3084161099438107</v>
      </c>
      <c r="AA115" s="285">
        <v>3.2025701242023823</v>
      </c>
      <c r="AB115" s="285">
        <v>7.5463475750685493E-3</v>
      </c>
      <c r="AC115" s="285">
        <v>29.62775264125429</v>
      </c>
      <c r="AD115" s="285">
        <v>5.2124765640686066</v>
      </c>
      <c r="AE115" s="285">
        <v>1.6803295577234292</v>
      </c>
      <c r="AF115" s="285">
        <v>1.4819142055114649</v>
      </c>
      <c r="AG115" s="285">
        <v>0.68837166582657794</v>
      </c>
      <c r="AH115" s="285">
        <v>7.9850519918298843</v>
      </c>
      <c r="AI115" s="285">
        <v>2.4229736678338201</v>
      </c>
      <c r="AJ115" s="285">
        <v>1.8854424421099909</v>
      </c>
      <c r="AK115" s="285">
        <v>26.814280544953242</v>
      </c>
      <c r="AL115" s="285">
        <v>0.68837166582657794</v>
      </c>
      <c r="AM115" s="285">
        <v>1.1308963081436636</v>
      </c>
      <c r="AN115" s="285">
        <v>38.570447751344709</v>
      </c>
      <c r="AO115" s="300">
        <v>1.8015827078310183E-2</v>
      </c>
      <c r="AP115" s="289">
        <v>0.33999999999999997</v>
      </c>
      <c r="AQ115" s="290">
        <v>0</v>
      </c>
      <c r="AR115" s="289">
        <v>0</v>
      </c>
      <c r="AS115" s="285" t="s">
        <v>264</v>
      </c>
      <c r="AT115" s="285" t="s">
        <v>264</v>
      </c>
      <c r="AU115" s="285">
        <v>0</v>
      </c>
      <c r="AV115" s="292">
        <v>0</v>
      </c>
      <c r="AW115" s="292">
        <v>33.812889472971278</v>
      </c>
      <c r="AX115" s="282">
        <v>0</v>
      </c>
      <c r="AY115" s="293">
        <v>1.7047150721176581E-2</v>
      </c>
      <c r="AZ115" s="284">
        <v>1.9033019017409618</v>
      </c>
      <c r="BA115" s="290" t="e">
        <v>#VALUE!</v>
      </c>
      <c r="BB115" s="294">
        <v>147.84205500000002</v>
      </c>
      <c r="BC115" s="295"/>
      <c r="BD115" s="295"/>
      <c r="BE115" s="295"/>
      <c r="BF115" s="290"/>
      <c r="BG115" s="296" t="s">
        <v>360</v>
      </c>
    </row>
    <row r="116" spans="1:59" x14ac:dyDescent="0.35">
      <c r="A116" s="279" t="s">
        <v>235</v>
      </c>
      <c r="B116" s="279" t="s">
        <v>236</v>
      </c>
      <c r="C116" s="279" t="s">
        <v>237</v>
      </c>
      <c r="D116" s="279">
        <v>0</v>
      </c>
      <c r="E116" s="279" t="s">
        <v>356</v>
      </c>
      <c r="F116" s="280">
        <v>38718</v>
      </c>
      <c r="G116" s="281">
        <v>2020</v>
      </c>
      <c r="H116" s="282">
        <v>271.85700000000003</v>
      </c>
      <c r="I116" s="282">
        <v>3336.44022</v>
      </c>
      <c r="J116" s="282">
        <v>12272.776570034979</v>
      </c>
      <c r="K116" s="284"/>
      <c r="L116" s="284"/>
      <c r="M116" s="284">
        <v>82.526485648594303</v>
      </c>
      <c r="N116" s="284">
        <v>152.01646486162323</v>
      </c>
      <c r="O116" s="284">
        <v>0</v>
      </c>
      <c r="P116" s="284">
        <v>0</v>
      </c>
      <c r="Q116" s="285">
        <v>0</v>
      </c>
      <c r="R116" s="285">
        <v>0</v>
      </c>
      <c r="S116" s="285">
        <v>0</v>
      </c>
      <c r="T116" s="282">
        <v>559.17804162343884</v>
      </c>
      <c r="U116" s="282">
        <v>0</v>
      </c>
      <c r="V116" s="286">
        <v>5.7288085548907512E-2</v>
      </c>
      <c r="W116" s="286">
        <v>0</v>
      </c>
      <c r="X116" s="287">
        <v>4.9468950539465623E-3</v>
      </c>
      <c r="Y116" s="285">
        <v>4.9468950539465624</v>
      </c>
      <c r="Z116" s="285">
        <v>4.8505332247978856</v>
      </c>
      <c r="AA116" s="285">
        <v>3.7491680857184684</v>
      </c>
      <c r="AB116" s="285">
        <v>8.8343188111243524E-3</v>
      </c>
      <c r="AC116" s="285">
        <v>33.571687950796331</v>
      </c>
      <c r="AD116" s="285">
        <v>6.1021148713890012</v>
      </c>
      <c r="AE116" s="285">
        <v>1.7928406737440783</v>
      </c>
      <c r="AF116" s="285">
        <v>1.5745031256679503</v>
      </c>
      <c r="AG116" s="285">
        <v>0.80585935062784364</v>
      </c>
      <c r="AH116" s="285">
        <v>7.5731739350425631</v>
      </c>
      <c r="AI116" s="285">
        <v>2.6432933027123693</v>
      </c>
      <c r="AJ116" s="285">
        <v>2.2072399220855163</v>
      </c>
      <c r="AK116" s="285">
        <v>30.681446071577454</v>
      </c>
      <c r="AL116" s="285">
        <v>0.80585935062784364</v>
      </c>
      <c r="AM116" s="285">
        <v>1.3239117903171715</v>
      </c>
      <c r="AN116" s="285">
        <v>45.153450557847954</v>
      </c>
      <c r="AO116" s="300">
        <v>2.1090674458422803E-2</v>
      </c>
      <c r="AP116" s="289">
        <v>0.33999999999999997</v>
      </c>
      <c r="AQ116" s="290">
        <v>0</v>
      </c>
      <c r="AR116" s="289">
        <v>0</v>
      </c>
      <c r="AS116" s="285" t="s">
        <v>264</v>
      </c>
      <c r="AT116" s="285" t="s">
        <v>264</v>
      </c>
      <c r="AU116" s="285">
        <v>0</v>
      </c>
      <c r="AV116" s="292">
        <v>0</v>
      </c>
      <c r="AW116" s="292">
        <v>32.541837217761881</v>
      </c>
      <c r="AX116" s="282">
        <v>0</v>
      </c>
      <c r="AY116" s="293">
        <v>1.8196680806256825E-2</v>
      </c>
      <c r="AZ116" s="284">
        <v>1.4826865544579013</v>
      </c>
      <c r="BA116" s="290" t="e">
        <v>#VALUE!</v>
      </c>
      <c r="BB116" s="294">
        <v>135.256158</v>
      </c>
      <c r="BC116" s="295"/>
      <c r="BD116" s="295"/>
      <c r="BE116" s="295"/>
      <c r="BF116" s="290"/>
      <c r="BG116" s="296" t="s">
        <v>361</v>
      </c>
    </row>
    <row r="117" spans="1:59" x14ac:dyDescent="0.35">
      <c r="A117" s="279" t="s">
        <v>235</v>
      </c>
      <c r="B117" s="279" t="s">
        <v>236</v>
      </c>
      <c r="C117" s="279" t="s">
        <v>237</v>
      </c>
      <c r="D117" s="279">
        <v>0</v>
      </c>
      <c r="E117" s="279" t="s">
        <v>356</v>
      </c>
      <c r="F117" s="280">
        <v>35064</v>
      </c>
      <c r="G117" s="281">
        <v>2025</v>
      </c>
      <c r="H117" s="282">
        <v>284.505</v>
      </c>
      <c r="I117" s="282">
        <v>3917.4801099999995</v>
      </c>
      <c r="J117" s="282">
        <v>13769.459622853727</v>
      </c>
      <c r="K117" s="284"/>
      <c r="L117" s="284"/>
      <c r="M117" s="284">
        <v>82.526485648594303</v>
      </c>
      <c r="N117" s="284">
        <v>164.6864215863171</v>
      </c>
      <c r="O117" s="284">
        <v>0</v>
      </c>
      <c r="P117" s="284">
        <v>0</v>
      </c>
      <c r="Q117" s="285">
        <v>0</v>
      </c>
      <c r="R117" s="285">
        <v>0</v>
      </c>
      <c r="S117" s="285">
        <v>0</v>
      </c>
      <c r="T117" s="282">
        <v>578.85246862556755</v>
      </c>
      <c r="U117" s="282">
        <v>0</v>
      </c>
      <c r="V117" s="286">
        <v>5.6103991579119737E-2</v>
      </c>
      <c r="W117" s="286">
        <v>0</v>
      </c>
      <c r="X117" s="287">
        <v>5.4136562625294714E-3</v>
      </c>
      <c r="Y117" s="285">
        <v>5.4136562625294715</v>
      </c>
      <c r="Z117" s="285">
        <v>5.3092630651580341</v>
      </c>
      <c r="AA117" s="285">
        <v>4.0616460626461386</v>
      </c>
      <c r="AB117" s="285">
        <v>9.5706235076648341E-3</v>
      </c>
      <c r="AC117" s="285">
        <v>36.015575868954009</v>
      </c>
      <c r="AD117" s="285">
        <v>6.6107014341668293</v>
      </c>
      <c r="AE117" s="285">
        <v>1.9408030496010138</v>
      </c>
      <c r="AF117" s="285">
        <v>1.7043850418011486</v>
      </c>
      <c r="AG117" s="285">
        <v>0.87302446401170486</v>
      </c>
      <c r="AH117" s="285">
        <v>8.3902304578110769</v>
      </c>
      <c r="AI117" s="285">
        <v>2.9180586342326591</v>
      </c>
      <c r="AJ117" s="285">
        <v>2.391204430925375</v>
      </c>
      <c r="AK117" s="285">
        <v>32.876823174172664</v>
      </c>
      <c r="AL117" s="285">
        <v>0.87302446401170486</v>
      </c>
      <c r="AM117" s="285">
        <v>1.4342544765906577</v>
      </c>
      <c r="AN117" s="285">
        <v>48.916807803783769</v>
      </c>
      <c r="AO117" s="300">
        <v>2.2848496763566293E-2</v>
      </c>
      <c r="AP117" s="289">
        <v>0.33999999999999997</v>
      </c>
      <c r="AQ117" s="290">
        <v>0</v>
      </c>
      <c r="AR117" s="289">
        <v>0</v>
      </c>
      <c r="AS117" s="285" t="s">
        <v>264</v>
      </c>
      <c r="AT117" s="285" t="s">
        <v>264</v>
      </c>
      <c r="AU117" s="285">
        <v>0</v>
      </c>
      <c r="AV117" s="292">
        <v>0</v>
      </c>
      <c r="AW117" s="292">
        <v>32.87251134843568</v>
      </c>
      <c r="AX117" s="282">
        <v>0</v>
      </c>
      <c r="AY117" s="293">
        <v>1.902833434396398E-2</v>
      </c>
      <c r="AZ117" s="284">
        <v>1.3819231012073914</v>
      </c>
      <c r="BA117" s="290" t="e">
        <v>#VALUE!</v>
      </c>
      <c r="BB117" s="294">
        <v>138.53047700000002</v>
      </c>
      <c r="BC117" s="295"/>
      <c r="BD117" s="295"/>
      <c r="BE117" s="295"/>
      <c r="BF117" s="290"/>
      <c r="BG117" s="296" t="s">
        <v>362</v>
      </c>
    </row>
    <row r="118" spans="1:59" x14ac:dyDescent="0.35">
      <c r="A118" s="279" t="s">
        <v>235</v>
      </c>
      <c r="B118" s="279" t="s">
        <v>236</v>
      </c>
      <c r="C118" s="279" t="s">
        <v>237</v>
      </c>
      <c r="D118" s="279">
        <v>0</v>
      </c>
      <c r="E118" s="279" t="s">
        <v>356</v>
      </c>
      <c r="F118" s="280">
        <v>51507</v>
      </c>
      <c r="G118" s="281">
        <v>2030</v>
      </c>
      <c r="H118" s="282">
        <v>295.48200000000003</v>
      </c>
      <c r="I118" s="282">
        <v>4498.5199999999995</v>
      </c>
      <c r="J118" s="282">
        <v>15224.34530698993</v>
      </c>
      <c r="K118" s="284"/>
      <c r="L118" s="284"/>
      <c r="M118" s="284">
        <v>82.526485648594303</v>
      </c>
      <c r="N118" s="284">
        <v>177.39767464662663</v>
      </c>
      <c r="O118" s="284">
        <v>0</v>
      </c>
      <c r="P118" s="284">
        <v>0</v>
      </c>
      <c r="Q118" s="285">
        <v>0</v>
      </c>
      <c r="R118" s="285">
        <v>0</v>
      </c>
      <c r="S118" s="285">
        <v>0</v>
      </c>
      <c r="T118" s="282">
        <v>600.36711084474393</v>
      </c>
      <c r="U118" s="282">
        <v>0</v>
      </c>
      <c r="V118" s="286">
        <v>5.5031695791743038E-2</v>
      </c>
      <c r="W118" s="286">
        <v>0</v>
      </c>
      <c r="X118" s="287">
        <v>5.8901678948546617E-3</v>
      </c>
      <c r="Y118" s="285">
        <v>5.8901678948546614</v>
      </c>
      <c r="Z118" s="285">
        <v>5.7777171518957893</v>
      </c>
      <c r="AA118" s="285">
        <v>4.3751425272993876</v>
      </c>
      <c r="AB118" s="285">
        <v>1.0309328108682059E-2</v>
      </c>
      <c r="AC118" s="285">
        <v>38.63649360528067</v>
      </c>
      <c r="AD118" s="285">
        <v>7.1209456791169394</v>
      </c>
      <c r="AE118" s="285">
        <v>2.0890265232246117</v>
      </c>
      <c r="AF118" s="285">
        <v>1.8344868179744718</v>
      </c>
      <c r="AG118" s="285">
        <v>0.94040849472292809</v>
      </c>
      <c r="AH118" s="285">
        <v>9.238035825463685</v>
      </c>
      <c r="AI118" s="285">
        <v>3.2019485999721637</v>
      </c>
      <c r="AJ118" s="285">
        <v>2.5757685519236255</v>
      </c>
      <c r="AK118" s="285">
        <v>35.24726851476175</v>
      </c>
      <c r="AL118" s="285">
        <v>0.94040849472292809</v>
      </c>
      <c r="AM118" s="285">
        <v>1.544956812759096</v>
      </c>
      <c r="AN118" s="285">
        <v>52.69243130028751</v>
      </c>
      <c r="AO118" s="300">
        <v>2.461204849789753E-2</v>
      </c>
      <c r="AP118" s="289">
        <v>0.33999999999999997</v>
      </c>
      <c r="AQ118" s="290">
        <v>0</v>
      </c>
      <c r="AR118" s="289">
        <v>0</v>
      </c>
      <c r="AS118" s="285" t="s">
        <v>264</v>
      </c>
      <c r="AT118" s="285" t="s">
        <v>264</v>
      </c>
      <c r="AU118" s="285">
        <v>0</v>
      </c>
      <c r="AV118" s="292">
        <v>0</v>
      </c>
      <c r="AW118" s="292">
        <v>33.203185479109486</v>
      </c>
      <c r="AX118" s="282">
        <v>0</v>
      </c>
      <c r="AY118" s="293">
        <v>1.9934100536935111E-2</v>
      </c>
      <c r="AZ118" s="284">
        <v>1.3093568317701516</v>
      </c>
      <c r="BA118" s="290" t="e">
        <v>#VALUE!</v>
      </c>
      <c r="BB118" s="294">
        <v>141.80479600000001</v>
      </c>
      <c r="BC118" s="295"/>
      <c r="BD118" s="295"/>
      <c r="BE118" s="295"/>
      <c r="BF118" s="290"/>
      <c r="BG118" s="296" t="s">
        <v>363</v>
      </c>
    </row>
    <row r="119" spans="1:59" x14ac:dyDescent="0.35">
      <c r="A119" s="279" t="s">
        <v>235</v>
      </c>
      <c r="B119" s="279" t="s">
        <v>236</v>
      </c>
      <c r="C119" s="279" t="s">
        <v>237</v>
      </c>
      <c r="D119" s="279">
        <v>0</v>
      </c>
      <c r="E119" s="279" t="s">
        <v>356</v>
      </c>
      <c r="F119" s="280">
        <v>47853</v>
      </c>
      <c r="G119" s="281">
        <v>2035</v>
      </c>
      <c r="H119" s="282">
        <v>304.84699999999998</v>
      </c>
      <c r="I119" s="282">
        <v>5876.94</v>
      </c>
      <c r="J119" s="282">
        <v>19278.326504771248</v>
      </c>
      <c r="K119" s="284"/>
      <c r="L119" s="284"/>
      <c r="M119" s="284">
        <v>82.526485648594303</v>
      </c>
      <c r="N119" s="284">
        <v>211.09768426660619</v>
      </c>
      <c r="O119" s="284">
        <v>0</v>
      </c>
      <c r="P119" s="284">
        <v>0</v>
      </c>
      <c r="Q119" s="285">
        <v>0</v>
      </c>
      <c r="R119" s="285">
        <v>0</v>
      </c>
      <c r="S119" s="285">
        <v>0</v>
      </c>
      <c r="T119" s="282">
        <v>692.47092563353488</v>
      </c>
      <c r="U119" s="282">
        <v>0</v>
      </c>
      <c r="V119" s="286">
        <v>5.1896589031868008E-2</v>
      </c>
      <c r="W119" s="286">
        <v>0</v>
      </c>
      <c r="X119" s="287">
        <v>7.0091155649146166E-3</v>
      </c>
      <c r="Y119" s="285">
        <v>7.0091155649146168</v>
      </c>
      <c r="Z119" s="285">
        <v>6.8753026979761795</v>
      </c>
      <c r="AA119" s="285">
        <v>5.2062827637905018</v>
      </c>
      <c r="AB119" s="285">
        <v>1.2267777998908498E-2</v>
      </c>
      <c r="AC119" s="285">
        <v>45.717546341801764</v>
      </c>
      <c r="AD119" s="285">
        <v>8.4737026324852476</v>
      </c>
      <c r="AE119" s="285">
        <v>2.4835226277986324</v>
      </c>
      <c r="AF119" s="285">
        <v>2.1808166275450271</v>
      </c>
      <c r="AG119" s="285">
        <v>1.1190566950558958</v>
      </c>
      <c r="AH119" s="285">
        <v>10.129505127901409</v>
      </c>
      <c r="AI119" s="285">
        <v>3.8102186848911943</v>
      </c>
      <c r="AJ119" s="285">
        <v>3.0650840130849852</v>
      </c>
      <c r="AK119" s="285">
        <v>41.866264379338141</v>
      </c>
      <c r="AL119" s="285">
        <v>1.1190566950558958</v>
      </c>
      <c r="AM119" s="285">
        <v>1.838450284734686</v>
      </c>
      <c r="AN119" s="285">
        <v>62.702345157710042</v>
      </c>
      <c r="AO119" s="300">
        <v>2.9287567908164627E-2</v>
      </c>
      <c r="AP119" s="289">
        <v>0.33999999999999997</v>
      </c>
      <c r="AQ119" s="290">
        <v>0</v>
      </c>
      <c r="AR119" s="289">
        <v>0</v>
      </c>
      <c r="AS119" s="285" t="s">
        <v>264</v>
      </c>
      <c r="AT119" s="285" t="s">
        <v>264</v>
      </c>
      <c r="AU119" s="285">
        <v>0</v>
      </c>
      <c r="AV119" s="292">
        <v>0</v>
      </c>
      <c r="AW119" s="292">
        <v>33.203185479109486</v>
      </c>
      <c r="AX119" s="282">
        <v>0</v>
      </c>
      <c r="AY119" s="293">
        <v>2.2992240582700888E-2</v>
      </c>
      <c r="AZ119" s="284">
        <v>1.1926471199152309</v>
      </c>
      <c r="BA119" s="290" t="e">
        <v>#VALUE!</v>
      </c>
      <c r="BB119" s="294">
        <v>141.80479600000001</v>
      </c>
      <c r="BC119" s="295"/>
      <c r="BD119" s="295"/>
      <c r="BE119" s="295"/>
      <c r="BF119" s="290"/>
      <c r="BG119" s="296" t="s">
        <v>364</v>
      </c>
    </row>
    <row r="120" spans="1:59" x14ac:dyDescent="0.35">
      <c r="A120" s="279" t="s">
        <v>235</v>
      </c>
      <c r="B120" s="279" t="s">
        <v>236</v>
      </c>
      <c r="C120" s="279" t="s">
        <v>237</v>
      </c>
      <c r="D120" s="279">
        <v>0</v>
      </c>
      <c r="E120" s="279" t="s">
        <v>356</v>
      </c>
      <c r="F120" s="280">
        <v>46026</v>
      </c>
      <c r="G120" s="281">
        <v>2040</v>
      </c>
      <c r="H120" s="282">
        <v>312.43900000000002</v>
      </c>
      <c r="I120" s="282">
        <v>7255.3599999999988</v>
      </c>
      <c r="J120" s="282">
        <v>23221.684872887185</v>
      </c>
      <c r="K120" s="284"/>
      <c r="L120" s="284"/>
      <c r="M120" s="284">
        <v>82.526485648594303</v>
      </c>
      <c r="N120" s="284">
        <v>242.30858591997227</v>
      </c>
      <c r="O120" s="284">
        <v>0</v>
      </c>
      <c r="P120" s="284">
        <v>0</v>
      </c>
      <c r="Q120" s="285">
        <v>0</v>
      </c>
      <c r="R120" s="285">
        <v>0</v>
      </c>
      <c r="S120" s="285">
        <v>0</v>
      </c>
      <c r="T120" s="282">
        <v>775.53886012940859</v>
      </c>
      <c r="U120" s="282">
        <v>0</v>
      </c>
      <c r="V120" s="286">
        <v>4.914117312762107E-2</v>
      </c>
      <c r="W120" s="286">
        <v>0</v>
      </c>
      <c r="X120" s="287">
        <v>8.0454169214815765E-3</v>
      </c>
      <c r="Y120" s="285">
        <v>8.0454169214815767</v>
      </c>
      <c r="Z120" s="285">
        <v>7.8918197530503003</v>
      </c>
      <c r="AA120" s="285">
        <v>5.9760343595259622</v>
      </c>
      <c r="AB120" s="285">
        <v>1.4081575312505231E-2</v>
      </c>
      <c r="AC120" s="285">
        <v>52.237785606423486</v>
      </c>
      <c r="AD120" s="285">
        <v>9.7265439434697445</v>
      </c>
      <c r="AE120" s="285">
        <v>2.8480111555906835</v>
      </c>
      <c r="AF120" s="285">
        <v>2.5007660428880483</v>
      </c>
      <c r="AG120" s="285">
        <v>1.2845098054264463</v>
      </c>
      <c r="AH120" s="285">
        <v>10.6360248589211</v>
      </c>
      <c r="AI120" s="285">
        <v>4.3735614854771363</v>
      </c>
      <c r="AJ120" s="285">
        <v>3.518258267573164</v>
      </c>
      <c r="AK120" s="285">
        <v>48.025757234136115</v>
      </c>
      <c r="AL120" s="285">
        <v>1.2845098054264463</v>
      </c>
      <c r="AM120" s="285">
        <v>2.1102661089148764</v>
      </c>
      <c r="AN120" s="285">
        <v>71.972919275809375</v>
      </c>
      <c r="AO120" s="300">
        <v>3.3617749950775544E-2</v>
      </c>
      <c r="AP120" s="289">
        <v>0.33999999999999997</v>
      </c>
      <c r="AQ120" s="290">
        <v>0</v>
      </c>
      <c r="AR120" s="289">
        <v>0</v>
      </c>
      <c r="AS120" s="285" t="s">
        <v>264</v>
      </c>
      <c r="AT120" s="285" t="s">
        <v>264</v>
      </c>
      <c r="AU120" s="285">
        <v>0</v>
      </c>
      <c r="AV120" s="292">
        <v>0</v>
      </c>
      <c r="AW120" s="292">
        <v>33.203185479109486</v>
      </c>
      <c r="AX120" s="282">
        <v>0</v>
      </c>
      <c r="AY120" s="293">
        <v>2.57503606191339E-2</v>
      </c>
      <c r="AZ120" s="284">
        <v>1.1088928628602273</v>
      </c>
      <c r="BA120" s="290" t="e">
        <v>#VALUE!</v>
      </c>
      <c r="BB120" s="294">
        <v>141.80479600000001</v>
      </c>
      <c r="BC120" s="295"/>
      <c r="BD120" s="295"/>
      <c r="BE120" s="295"/>
      <c r="BF120" s="290"/>
      <c r="BG120" s="296" t="s">
        <v>365</v>
      </c>
    </row>
    <row r="121" spans="1:59" x14ac:dyDescent="0.35">
      <c r="A121" s="279" t="s">
        <v>235</v>
      </c>
      <c r="B121" s="279" t="s">
        <v>236</v>
      </c>
      <c r="C121" s="279" t="s">
        <v>237</v>
      </c>
      <c r="D121" s="279">
        <v>0</v>
      </c>
      <c r="E121" s="279" t="s">
        <v>356</v>
      </c>
      <c r="F121" s="280">
        <v>40545</v>
      </c>
      <c r="G121" s="281">
        <v>2045</v>
      </c>
      <c r="H121" s="282">
        <v>318.21600000000001</v>
      </c>
      <c r="I121" s="282">
        <v>8633.7799999999988</v>
      </c>
      <c r="J121" s="282">
        <v>27131.822409935383</v>
      </c>
      <c r="K121" s="284"/>
      <c r="L121" s="284"/>
      <c r="M121" s="284">
        <v>82.526485648594303</v>
      </c>
      <c r="N121" s="284">
        <v>269.12481032509532</v>
      </c>
      <c r="O121" s="284">
        <v>0</v>
      </c>
      <c r="P121" s="284">
        <v>0</v>
      </c>
      <c r="Q121" s="285">
        <v>0</v>
      </c>
      <c r="R121" s="285">
        <v>0</v>
      </c>
      <c r="S121" s="285">
        <v>0</v>
      </c>
      <c r="T121" s="282">
        <v>845.72997688706835</v>
      </c>
      <c r="U121" s="282">
        <v>0</v>
      </c>
      <c r="V121" s="286">
        <v>4.6644828732898228E-2</v>
      </c>
      <c r="W121" s="286">
        <v>0</v>
      </c>
      <c r="X121" s="287">
        <v>8.9358009942542994E-3</v>
      </c>
      <c r="Y121" s="285">
        <v>8.9358009942542989</v>
      </c>
      <c r="Z121" s="285">
        <v>8.7652052695357732</v>
      </c>
      <c r="AA121" s="285">
        <v>6.6374004346459801</v>
      </c>
      <c r="AB121" s="285">
        <v>1.5639979370389072E-2</v>
      </c>
      <c r="AC121" s="285">
        <v>57.787166133515392</v>
      </c>
      <c r="AD121" s="285">
        <v>10.802977880319672</v>
      </c>
      <c r="AE121" s="285">
        <v>3.1601992069382985</v>
      </c>
      <c r="AF121" s="285">
        <v>2.7747646179890588</v>
      </c>
      <c r="AG121" s="285">
        <v>1.4266661514845798</v>
      </c>
      <c r="AH121" s="285">
        <v>10.7122895662832</v>
      </c>
      <c r="AI121" s="285">
        <v>4.8575823293893423</v>
      </c>
      <c r="AJ121" s="285">
        <v>3.9076229401464309</v>
      </c>
      <c r="AK121" s="285">
        <v>53.340754547693543</v>
      </c>
      <c r="AL121" s="285">
        <v>1.4266661514845798</v>
      </c>
      <c r="AM121" s="285">
        <v>2.3438086774389526</v>
      </c>
      <c r="AN121" s="285">
        <v>79.938142410863065</v>
      </c>
      <c r="AO121" s="300">
        <v>3.7338217070224014E-2</v>
      </c>
      <c r="AP121" s="289">
        <v>0.33999999999999997</v>
      </c>
      <c r="AQ121" s="290">
        <v>0</v>
      </c>
      <c r="AR121" s="289">
        <v>0</v>
      </c>
      <c r="AS121" s="285" t="s">
        <v>264</v>
      </c>
      <c r="AT121" s="285" t="s">
        <v>264</v>
      </c>
      <c r="AU121" s="285">
        <v>0</v>
      </c>
      <c r="AV121" s="292">
        <v>0</v>
      </c>
      <c r="AW121" s="292">
        <v>33.203185479109486</v>
      </c>
      <c r="AX121" s="282">
        <v>0</v>
      </c>
      <c r="AY121" s="293">
        <v>2.8080929287824304E-2</v>
      </c>
      <c r="AZ121" s="284">
        <v>1.0349813169034074</v>
      </c>
      <c r="BA121" s="290" t="e">
        <v>#VALUE!</v>
      </c>
      <c r="BB121" s="294">
        <v>141.80479600000001</v>
      </c>
      <c r="BC121" s="295"/>
      <c r="BD121" s="295"/>
      <c r="BE121" s="295"/>
      <c r="BF121" s="290"/>
      <c r="BG121" s="296" t="s">
        <v>366</v>
      </c>
    </row>
    <row r="122" spans="1:59" x14ac:dyDescent="0.35">
      <c r="A122" s="279" t="s">
        <v>235</v>
      </c>
      <c r="B122" s="279" t="s">
        <v>236</v>
      </c>
      <c r="C122" s="279" t="s">
        <v>237</v>
      </c>
      <c r="D122" s="279">
        <v>0</v>
      </c>
      <c r="E122" s="279" t="s">
        <v>356</v>
      </c>
      <c r="F122" s="280">
        <v>36891</v>
      </c>
      <c r="G122" s="281">
        <v>2050</v>
      </c>
      <c r="H122" s="282">
        <v>322.23700000000002</v>
      </c>
      <c r="I122" s="282">
        <v>10012.199999999999</v>
      </c>
      <c r="J122" s="282">
        <v>31070.919850917173</v>
      </c>
      <c r="K122" s="284"/>
      <c r="L122" s="284"/>
      <c r="M122" s="284">
        <v>82.526485648594303</v>
      </c>
      <c r="N122" s="284">
        <v>290.6239168748528</v>
      </c>
      <c r="O122" s="284">
        <v>0</v>
      </c>
      <c r="P122" s="284">
        <v>0</v>
      </c>
      <c r="Q122" s="285">
        <v>0</v>
      </c>
      <c r="R122" s="285">
        <v>0</v>
      </c>
      <c r="S122" s="285">
        <v>0</v>
      </c>
      <c r="T122" s="282">
        <v>901.89493098201876</v>
      </c>
      <c r="U122" s="282">
        <v>0</v>
      </c>
      <c r="V122" s="286">
        <v>4.4324691384310243E-2</v>
      </c>
      <c r="W122" s="286">
        <v>0</v>
      </c>
      <c r="X122" s="287">
        <v>9.649639816661032E-3</v>
      </c>
      <c r="Y122" s="285">
        <v>9.6496398166610327</v>
      </c>
      <c r="Z122" s="285">
        <v>9.4654160074183551</v>
      </c>
      <c r="AA122" s="285">
        <v>7.1676309213316376</v>
      </c>
      <c r="AB122" s="285">
        <v>1.6889383252973619E-2</v>
      </c>
      <c r="AC122" s="285">
        <v>62.153234083502745</v>
      </c>
      <c r="AD122" s="285">
        <v>11.665976621398613</v>
      </c>
      <c r="AE122" s="285">
        <v>3.4094122967149034</v>
      </c>
      <c r="AF122" s="285">
        <v>2.9934463845119104</v>
      </c>
      <c r="AG122" s="285">
        <v>1.5406357537841537</v>
      </c>
      <c r="AH122" s="285">
        <v>10.379283020941395</v>
      </c>
      <c r="AI122" s="285">
        <v>5.2456315766795019</v>
      </c>
      <c r="AJ122" s="285">
        <v>4.2197844307388532</v>
      </c>
      <c r="AK122" s="285">
        <v>57.601894812242357</v>
      </c>
      <c r="AL122" s="285">
        <v>1.5406357537841537</v>
      </c>
      <c r="AM122" s="285">
        <v>2.5310444526453955</v>
      </c>
      <c r="AN122" s="285">
        <v>86.324022029337513</v>
      </c>
      <c r="AO122" s="300">
        <v>4.0320990402051102E-2</v>
      </c>
      <c r="AP122" s="289">
        <v>0.33999999999999997</v>
      </c>
      <c r="AQ122" s="290">
        <v>0</v>
      </c>
      <c r="AR122" s="289">
        <v>0</v>
      </c>
      <c r="AS122" s="285" t="s">
        <v>264</v>
      </c>
      <c r="AT122" s="285" t="s">
        <v>264</v>
      </c>
      <c r="AU122" s="285">
        <v>0</v>
      </c>
      <c r="AV122" s="292">
        <v>0</v>
      </c>
      <c r="AW122" s="292">
        <v>33.203185479109479</v>
      </c>
      <c r="AX122" s="282">
        <v>0</v>
      </c>
      <c r="AY122" s="293">
        <v>2.994578467606461E-2</v>
      </c>
      <c r="AZ122" s="284">
        <v>0.96378816011076818</v>
      </c>
      <c r="BA122" s="290" t="e">
        <v>#VALUE!</v>
      </c>
      <c r="BB122" s="294">
        <v>141.80479600000001</v>
      </c>
      <c r="BC122" s="295"/>
      <c r="BD122" s="295"/>
      <c r="BE122" s="295"/>
      <c r="BF122" s="290"/>
      <c r="BG122" s="296" t="s">
        <v>367</v>
      </c>
    </row>
    <row r="123" spans="1:59" x14ac:dyDescent="0.35">
      <c r="A123" s="301" t="s">
        <v>235</v>
      </c>
      <c r="B123" s="301" t="s">
        <v>236</v>
      </c>
      <c r="C123" s="301" t="s">
        <v>237</v>
      </c>
      <c r="D123" s="279">
        <v>0</v>
      </c>
      <c r="E123" s="301" t="s">
        <v>368</v>
      </c>
      <c r="F123" s="280">
        <v>47853</v>
      </c>
      <c r="G123" s="302">
        <v>2000</v>
      </c>
      <c r="H123" s="303">
        <v>211.54042799999999</v>
      </c>
      <c r="I123" s="303">
        <v>776.36961000000008</v>
      </c>
      <c r="J123" s="303">
        <v>3670.0767666027418</v>
      </c>
      <c r="K123" s="304">
        <v>5.8306621423149407E-2</v>
      </c>
      <c r="L123" s="304">
        <v>0.4811354760549737</v>
      </c>
      <c r="M123" s="305">
        <v>31.752755670426136</v>
      </c>
      <c r="N123" s="305"/>
      <c r="O123" s="305">
        <v>325.7699854</v>
      </c>
      <c r="P123" s="305">
        <v>177.18717462038074</v>
      </c>
      <c r="Q123" s="305">
        <v>8.9031199999999995</v>
      </c>
      <c r="R123" s="305">
        <v>0.82795000000000007</v>
      </c>
      <c r="S123" s="288">
        <v>4.2087085122093068E-2</v>
      </c>
      <c r="T123" s="306">
        <v>0</v>
      </c>
      <c r="U123" s="306">
        <v>419.60682283790055</v>
      </c>
      <c r="V123" s="307">
        <v>0</v>
      </c>
      <c r="W123" s="307">
        <v>0.37370000000000003</v>
      </c>
      <c r="X123" s="304">
        <v>0.11892953459383909</v>
      </c>
      <c r="Y123" s="305">
        <v>118.92953459383909</v>
      </c>
      <c r="Z123" s="305">
        <v>107.12755537598854</v>
      </c>
      <c r="AA123" s="305">
        <v>179.28607059390575</v>
      </c>
      <c r="AB123" s="305">
        <v>24.563179372492989</v>
      </c>
      <c r="AC123" s="305">
        <v>1147.7924794861287</v>
      </c>
      <c r="AD123" s="305">
        <v>3221.5288714557837</v>
      </c>
      <c r="AE123" s="305">
        <v>136.74050294953196</v>
      </c>
      <c r="AF123" s="305">
        <v>122.90664120190968</v>
      </c>
      <c r="AG123" s="305">
        <v>39.82483418140604</v>
      </c>
      <c r="AH123" s="305">
        <v>273.62631109570498</v>
      </c>
      <c r="AI123" s="285">
        <v>21.774648824779007</v>
      </c>
      <c r="AJ123" s="305">
        <v>85.352906551209529</v>
      </c>
      <c r="AK123" s="305">
        <v>1095.648632855804</v>
      </c>
      <c r="AL123" s="305">
        <v>39.82483418140604</v>
      </c>
      <c r="AM123" s="305">
        <v>118.66237461572044</v>
      </c>
      <c r="AN123" s="285">
        <v>1154.9024724324408</v>
      </c>
      <c r="AO123" s="305">
        <v>0.53944209747812311</v>
      </c>
      <c r="AP123" s="308"/>
      <c r="AQ123" s="305">
        <v>0</v>
      </c>
      <c r="AR123" s="308"/>
      <c r="AS123" s="285" t="e">
        <v>#REF!</v>
      </c>
      <c r="AT123" s="285" t="e">
        <v>#REF!</v>
      </c>
      <c r="AU123" s="285">
        <v>481.71041010206341</v>
      </c>
      <c r="AV123" s="292">
        <v>671.20848249114397</v>
      </c>
      <c r="AW123" s="292">
        <v>0</v>
      </c>
      <c r="AX123" s="282">
        <v>365.07210585349128</v>
      </c>
      <c r="AY123" s="309"/>
      <c r="AZ123" s="305"/>
      <c r="BA123" s="290" t="e">
        <v>#REF!</v>
      </c>
      <c r="BB123" s="310"/>
      <c r="BC123" s="311"/>
      <c r="BD123" s="311"/>
      <c r="BE123" s="311"/>
      <c r="BF123" s="312"/>
      <c r="BG123" s="313" t="s">
        <v>369</v>
      </c>
    </row>
    <row r="124" spans="1:59" x14ac:dyDescent="0.35">
      <c r="A124" s="301" t="s">
        <v>235</v>
      </c>
      <c r="B124" s="301" t="s">
        <v>236</v>
      </c>
      <c r="C124" s="301" t="s">
        <v>237</v>
      </c>
      <c r="D124" s="279">
        <v>0</v>
      </c>
      <c r="E124" s="301" t="s">
        <v>368</v>
      </c>
      <c r="F124" s="280">
        <v>40545</v>
      </c>
      <c r="G124" s="302">
        <v>2005</v>
      </c>
      <c r="H124" s="303">
        <v>226.25470300000001</v>
      </c>
      <c r="I124" s="303">
        <v>1098.69534</v>
      </c>
      <c r="J124" s="303">
        <v>4856.0110593590625</v>
      </c>
      <c r="K124" s="304">
        <v>0.10371584951126646</v>
      </c>
      <c r="L124" s="304">
        <v>0.51898846130732434</v>
      </c>
      <c r="M124" s="305">
        <v>57.139620659510229</v>
      </c>
      <c r="N124" s="305"/>
      <c r="O124" s="305">
        <v>399.67081178117814</v>
      </c>
      <c r="P124" s="305">
        <v>219.09164883154983</v>
      </c>
      <c r="Q124" s="305">
        <v>11.873000000000001</v>
      </c>
      <c r="R124" s="305">
        <v>1.2545900000000001</v>
      </c>
      <c r="S124" s="288">
        <v>5.2476257255965199E-2</v>
      </c>
      <c r="T124" s="306">
        <v>0</v>
      </c>
      <c r="U124" s="306">
        <v>363.76855096261551</v>
      </c>
      <c r="V124" s="307">
        <v>0</v>
      </c>
      <c r="W124" s="307">
        <v>0.36913691369136914</v>
      </c>
      <c r="X124" s="304">
        <v>0.13844531588883674</v>
      </c>
      <c r="Y124" s="305">
        <v>138.44531588883675</v>
      </c>
      <c r="Z124" s="305">
        <v>123.43358920450197</v>
      </c>
      <c r="AA124" s="305">
        <v>216.40945783472154</v>
      </c>
      <c r="AB124" s="305">
        <v>32.219765900895098</v>
      </c>
      <c r="AC124" s="305">
        <v>1411.2160377881344</v>
      </c>
      <c r="AD124" s="305">
        <v>4616.5088791727212</v>
      </c>
      <c r="AE124" s="305">
        <v>146.81260669352773</v>
      </c>
      <c r="AF124" s="305">
        <v>131.7227326084431</v>
      </c>
      <c r="AG124" s="305">
        <v>42.260507882613787</v>
      </c>
      <c r="AH124" s="305">
        <v>143.56374666508839</v>
      </c>
      <c r="AI124" s="285">
        <v>25.020180589477718</v>
      </c>
      <c r="AJ124" s="305">
        <v>98.413408615024252</v>
      </c>
      <c r="AK124" s="305">
        <v>1351.0129413014986</v>
      </c>
      <c r="AL124" s="305">
        <v>42.260507882613787</v>
      </c>
      <c r="AM124" s="305">
        <v>126.82172886785123</v>
      </c>
      <c r="AN124" s="285">
        <v>1333.2436518838897</v>
      </c>
      <c r="AO124" s="305">
        <v>0.62274327849247035</v>
      </c>
      <c r="AP124" s="308"/>
      <c r="AQ124" s="305">
        <v>0</v>
      </c>
      <c r="AR124" s="308"/>
      <c r="AS124" s="285" t="e">
        <v>#REF!</v>
      </c>
      <c r="AT124" s="285" t="e">
        <v>#REF!</v>
      </c>
      <c r="AU124" s="285">
        <v>449.18831520908446</v>
      </c>
      <c r="AV124" s="292">
        <v>631.9059472471331</v>
      </c>
      <c r="AW124" s="292">
        <v>0</v>
      </c>
      <c r="AX124" s="282">
        <v>346.3983653743428</v>
      </c>
      <c r="AY124" s="309"/>
      <c r="AZ124" s="305"/>
      <c r="BA124" s="290" t="e">
        <v>#REF!</v>
      </c>
      <c r="BB124" s="310"/>
      <c r="BC124" s="311"/>
      <c r="BD124" s="311"/>
      <c r="BE124" s="311"/>
      <c r="BF124" s="312"/>
      <c r="BG124" s="313" t="s">
        <v>370</v>
      </c>
    </row>
    <row r="125" spans="1:59" x14ac:dyDescent="0.35">
      <c r="A125" s="301" t="s">
        <v>235</v>
      </c>
      <c r="B125" s="301" t="s">
        <v>236</v>
      </c>
      <c r="C125" s="301" t="s">
        <v>237</v>
      </c>
      <c r="D125" s="279">
        <v>0</v>
      </c>
      <c r="E125" s="301" t="s">
        <v>368</v>
      </c>
      <c r="F125" s="280">
        <v>49680</v>
      </c>
      <c r="G125" s="302">
        <v>2010</v>
      </c>
      <c r="H125" s="303">
        <v>241.61312599999999</v>
      </c>
      <c r="I125" s="303">
        <v>1623.2067900000002</v>
      </c>
      <c r="J125" s="303">
        <v>6718.2061540812165</v>
      </c>
      <c r="K125" s="304">
        <v>6.6856821133872729E-2</v>
      </c>
      <c r="L125" s="304">
        <v>0.27583488890277075</v>
      </c>
      <c r="M125" s="305">
        <v>82.526485648594303</v>
      </c>
      <c r="N125" s="305"/>
      <c r="O125" s="305">
        <v>220.55116088450208</v>
      </c>
      <c r="P125" s="305">
        <v>131.44059998540246</v>
      </c>
      <c r="Q125" s="305">
        <v>15.631870000000001</v>
      </c>
      <c r="R125" s="305">
        <v>7.2506850000000007</v>
      </c>
      <c r="S125" s="288">
        <v>6.4697933671037391E-2</v>
      </c>
      <c r="T125" s="306">
        <v>0</v>
      </c>
      <c r="U125" s="306">
        <v>135.87372985576411</v>
      </c>
      <c r="V125" s="307">
        <v>0</v>
      </c>
      <c r="W125" s="307">
        <v>0.34623462346234624</v>
      </c>
      <c r="X125" s="304">
        <v>7.6652708047508428E-2</v>
      </c>
      <c r="Y125" s="305">
        <v>76.652708047508426</v>
      </c>
      <c r="Z125" s="305">
        <v>68.114169103915913</v>
      </c>
      <c r="AA125" s="305">
        <v>107.45622839220684</v>
      </c>
      <c r="AB125" s="305">
        <v>19.638030985863558</v>
      </c>
      <c r="AC125" s="305">
        <v>614.50013943255794</v>
      </c>
      <c r="AD125" s="305">
        <v>1838.75182925114</v>
      </c>
      <c r="AE125" s="305">
        <v>53.422015820641541</v>
      </c>
      <c r="AF125" s="305">
        <v>47.290456786744187</v>
      </c>
      <c r="AG125" s="305">
        <v>14.824503531167991</v>
      </c>
      <c r="AH125" s="305">
        <v>77.591174328870892</v>
      </c>
      <c r="AI125" s="285">
        <v>13.790202727397464</v>
      </c>
      <c r="AJ125" s="305">
        <v>54.323966376518449</v>
      </c>
      <c r="AK125" s="305">
        <v>581.1948914753109</v>
      </c>
      <c r="AL125" s="305">
        <v>14.824503531167991</v>
      </c>
      <c r="AM125" s="305">
        <v>44.577310221309389</v>
      </c>
      <c r="AN125" s="285">
        <v>736.37358804420455</v>
      </c>
      <c r="AO125" s="305">
        <v>0.343951911389898</v>
      </c>
      <c r="AP125" s="308"/>
      <c r="AQ125" s="305">
        <v>0</v>
      </c>
      <c r="AR125" s="308"/>
      <c r="AS125" s="285" t="e">
        <v>#REF!</v>
      </c>
      <c r="AT125" s="285" t="e">
        <v>#REF!</v>
      </c>
      <c r="AU125" s="285">
        <v>413.29670119089207</v>
      </c>
      <c r="AV125" s="292">
        <v>583.17375343707602</v>
      </c>
      <c r="AW125" s="292">
        <v>0</v>
      </c>
      <c r="AX125" s="282">
        <v>347.55068955474599</v>
      </c>
      <c r="AY125" s="309"/>
      <c r="AZ125" s="305"/>
      <c r="BA125" s="290" t="e">
        <v>#REF!</v>
      </c>
      <c r="BB125" s="310"/>
      <c r="BC125" s="311"/>
      <c r="BD125" s="311"/>
      <c r="BE125" s="311"/>
      <c r="BF125" s="312"/>
      <c r="BG125" s="313" t="s">
        <v>371</v>
      </c>
    </row>
    <row r="126" spans="1:59" x14ac:dyDescent="0.35">
      <c r="A126" s="301" t="s">
        <v>235</v>
      </c>
      <c r="B126" s="301" t="s">
        <v>236</v>
      </c>
      <c r="C126" s="301" t="s">
        <v>237</v>
      </c>
      <c r="D126" s="279">
        <v>0</v>
      </c>
      <c r="E126" s="301" t="s">
        <v>368</v>
      </c>
      <c r="F126" s="280">
        <v>51507</v>
      </c>
      <c r="G126" s="302">
        <v>2015</v>
      </c>
      <c r="H126" s="303">
        <v>257.56381499999998</v>
      </c>
      <c r="I126" s="303">
        <v>2306.9010600000001</v>
      </c>
      <c r="J126" s="303">
        <v>8956.6193915865097</v>
      </c>
      <c r="K126" s="304">
        <v>8.2700221112241554E-2</v>
      </c>
      <c r="L126" s="304">
        <v>0.31961985149768635</v>
      </c>
      <c r="M126" s="305">
        <v>82.526485648594303</v>
      </c>
      <c r="N126" s="305"/>
      <c r="O126" s="305">
        <v>268.39097112144827</v>
      </c>
      <c r="P126" s="305">
        <v>159.95141505213857</v>
      </c>
      <c r="Q126" s="305">
        <v>8.3408247524343722</v>
      </c>
      <c r="R126" s="305">
        <v>3.8516825878156897</v>
      </c>
      <c r="S126" s="288">
        <v>3.2383526981204148E-2</v>
      </c>
      <c r="T126" s="306">
        <v>0</v>
      </c>
      <c r="U126" s="306">
        <v>116.34264502069641</v>
      </c>
      <c r="V126" s="307">
        <v>0</v>
      </c>
      <c r="W126" s="307">
        <v>0.38154052738364219</v>
      </c>
      <c r="X126" s="304">
        <v>8.923940265792589E-2</v>
      </c>
      <c r="Y126" s="305">
        <v>89.239402657925893</v>
      </c>
      <c r="Z126" s="305">
        <v>79.935435993913217</v>
      </c>
      <c r="AA126" s="305">
        <v>118.01988154034953</v>
      </c>
      <c r="AB126" s="305">
        <v>21.320367870818579</v>
      </c>
      <c r="AC126" s="305">
        <v>571.03513526338418</v>
      </c>
      <c r="AD126" s="305">
        <v>1375.9256724890336</v>
      </c>
      <c r="AE126" s="305">
        <v>36.17929538397383</v>
      </c>
      <c r="AF126" s="305">
        <v>31.102855569480798</v>
      </c>
      <c r="AG126" s="305">
        <v>9.1985314917945438</v>
      </c>
      <c r="AH126" s="305">
        <v>58.47495465627027</v>
      </c>
      <c r="AI126" s="285">
        <v>16.175855524231167</v>
      </c>
      <c r="AJ126" s="305">
        <v>63.759580469682049</v>
      </c>
      <c r="AK126" s="305">
        <v>531.93514068122113</v>
      </c>
      <c r="AL126" s="305">
        <v>9.1985314917945438</v>
      </c>
      <c r="AM126" s="305">
        <v>27.917512426419066</v>
      </c>
      <c r="AN126" s="285">
        <v>864.48849092534931</v>
      </c>
      <c r="AO126" s="305">
        <v>0.40379295734666265</v>
      </c>
      <c r="AP126" s="308"/>
      <c r="AQ126" s="305">
        <v>0</v>
      </c>
      <c r="AR126" s="308"/>
      <c r="AS126" s="285" t="e">
        <v>#REF!</v>
      </c>
      <c r="AT126" s="285" t="e">
        <v>#REF!</v>
      </c>
      <c r="AU126" s="285">
        <v>398.61842078045169</v>
      </c>
      <c r="AV126" s="292">
        <v>557.91568101374389</v>
      </c>
      <c r="AW126" s="292">
        <v>0</v>
      </c>
      <c r="AX126" s="282">
        <v>332.49778219083464</v>
      </c>
      <c r="AY126" s="309"/>
      <c r="AZ126" s="305"/>
      <c r="BA126" s="290" t="e">
        <v>#REF!</v>
      </c>
      <c r="BB126" s="310"/>
      <c r="BC126" s="311"/>
      <c r="BD126" s="311"/>
      <c r="BE126" s="311"/>
      <c r="BF126" s="312"/>
      <c r="BG126" s="313" t="s">
        <v>372</v>
      </c>
    </row>
    <row r="127" spans="1:59" x14ac:dyDescent="0.35">
      <c r="A127" s="301" t="s">
        <v>235</v>
      </c>
      <c r="B127" s="301" t="s">
        <v>236</v>
      </c>
      <c r="C127" s="301" t="s">
        <v>237</v>
      </c>
      <c r="D127" s="279">
        <v>0</v>
      </c>
      <c r="E127" s="301" t="s">
        <v>368</v>
      </c>
      <c r="F127" s="280">
        <v>38718</v>
      </c>
      <c r="G127" s="302">
        <v>2020</v>
      </c>
      <c r="H127" s="303">
        <v>271.85700000000003</v>
      </c>
      <c r="I127" s="303">
        <v>3336.44022</v>
      </c>
      <c r="J127" s="303">
        <v>12272.776570034979</v>
      </c>
      <c r="K127" s="304">
        <v>0.11246552581873091</v>
      </c>
      <c r="L127" s="304">
        <v>0.42387345332977333</v>
      </c>
      <c r="M127" s="305">
        <v>82.526485648594303</v>
      </c>
      <c r="N127" s="305"/>
      <c r="O127" s="305">
        <v>362.90574266143034</v>
      </c>
      <c r="P127" s="305">
        <v>216.27883690236493</v>
      </c>
      <c r="Q127" s="305">
        <v>11.278073880590174</v>
      </c>
      <c r="R127" s="305">
        <v>1.2071515761887037</v>
      </c>
      <c r="S127" s="288">
        <v>4.1485317209379098E-2</v>
      </c>
      <c r="T127" s="306">
        <v>0</v>
      </c>
      <c r="U127" s="306">
        <v>108.77034166115835</v>
      </c>
      <c r="V127" s="307">
        <v>0</v>
      </c>
      <c r="W127" s="307">
        <v>0.42615766845442787</v>
      </c>
      <c r="X127" s="304">
        <v>0.1173078386888238</v>
      </c>
      <c r="Y127" s="305">
        <v>117.30783868882381</v>
      </c>
      <c r="Z127" s="305">
        <v>106.54701166196659</v>
      </c>
      <c r="AA127" s="305">
        <v>152.26553947753547</v>
      </c>
      <c r="AB127" s="305">
        <v>23.336203154090033</v>
      </c>
      <c r="AC127" s="305">
        <v>591.44216318116241</v>
      </c>
      <c r="AD127" s="305">
        <v>1058.8155364029155</v>
      </c>
      <c r="AE127" s="305">
        <v>33.210831390580296</v>
      </c>
      <c r="AF127" s="305">
        <v>27.643933372519662</v>
      </c>
      <c r="AG127" s="305">
        <v>7.884164541343722</v>
      </c>
      <c r="AH127" s="305">
        <v>56.637526075128065</v>
      </c>
      <c r="AI127" s="285">
        <v>21.556990094270375</v>
      </c>
      <c r="AJ127" s="305">
        <v>84.990021567696218</v>
      </c>
      <c r="AK127" s="305">
        <v>539.31756172617281</v>
      </c>
      <c r="AL127" s="305">
        <v>7.884164541343722</v>
      </c>
      <c r="AM127" s="305">
        <v>23.397446804640481</v>
      </c>
      <c r="AN127" s="285">
        <v>1152.455264224616</v>
      </c>
      <c r="AO127" s="305">
        <v>0.53829903374754307</v>
      </c>
      <c r="AP127" s="308"/>
      <c r="AQ127" s="305">
        <v>0</v>
      </c>
      <c r="AR127" s="308"/>
      <c r="AS127" s="285" t="e">
        <v>#REF!</v>
      </c>
      <c r="AT127" s="285" t="e">
        <v>#REF!</v>
      </c>
      <c r="AU127" s="285">
        <v>392.96503895137641</v>
      </c>
      <c r="AV127" s="292">
        <v>542.39166609620827</v>
      </c>
      <c r="AW127" s="292">
        <v>0</v>
      </c>
      <c r="AX127" s="282">
        <v>323.24602479014806</v>
      </c>
      <c r="AY127" s="309"/>
      <c r="AZ127" s="305"/>
      <c r="BA127" s="290" t="e">
        <v>#REF!</v>
      </c>
      <c r="BB127" s="310"/>
      <c r="BC127" s="311"/>
      <c r="BD127" s="311"/>
      <c r="BE127" s="311"/>
      <c r="BF127" s="312"/>
      <c r="BG127" s="313" t="s">
        <v>373</v>
      </c>
    </row>
    <row r="128" spans="1:59" x14ac:dyDescent="0.35">
      <c r="A128" s="301" t="s">
        <v>235</v>
      </c>
      <c r="B128" s="301" t="s">
        <v>236</v>
      </c>
      <c r="C128" s="301" t="s">
        <v>237</v>
      </c>
      <c r="D128" s="279">
        <v>0</v>
      </c>
      <c r="E128" s="301" t="s">
        <v>368</v>
      </c>
      <c r="F128" s="280">
        <v>40545</v>
      </c>
      <c r="G128" s="302">
        <v>2025</v>
      </c>
      <c r="H128" s="303">
        <v>284.505</v>
      </c>
      <c r="I128" s="303">
        <v>3917.4801099999995</v>
      </c>
      <c r="J128" s="303">
        <v>13769.459622853727</v>
      </c>
      <c r="K128" s="304">
        <v>0.12693761333348469</v>
      </c>
      <c r="L128" s="304">
        <v>0.47381427830719036</v>
      </c>
      <c r="M128" s="305">
        <v>82.526485648594303</v>
      </c>
      <c r="N128" s="305"/>
      <c r="O128" s="305">
        <v>408.7366170993302</v>
      </c>
      <c r="P128" s="305">
        <v>243.59239811788649</v>
      </c>
      <c r="Q128" s="305">
        <v>12.702366547143283</v>
      </c>
      <c r="R128" s="305">
        <v>0.86532433242471307</v>
      </c>
      <c r="S128" s="288">
        <v>4.4647252410830333E-2</v>
      </c>
      <c r="T128" s="306">
        <v>0</v>
      </c>
      <c r="U128" s="306">
        <v>104.33661578930906</v>
      </c>
      <c r="V128" s="307">
        <v>0</v>
      </c>
      <c r="W128" s="307">
        <v>0.43651706559573994</v>
      </c>
      <c r="X128" s="304">
        <v>0.12902403548078412</v>
      </c>
      <c r="Y128" s="305">
        <v>129.02403548078411</v>
      </c>
      <c r="Z128" s="305">
        <v>119.33600427609153</v>
      </c>
      <c r="AA128" s="305">
        <v>166.63599310791804</v>
      </c>
      <c r="AB128" s="305">
        <v>18.530642204679925</v>
      </c>
      <c r="AC128" s="305">
        <v>472.08249597952386</v>
      </c>
      <c r="AD128" s="305">
        <v>722.59752700330569</v>
      </c>
      <c r="AE128" s="305">
        <v>29.561919109792033</v>
      </c>
      <c r="AF128" s="305">
        <v>23.936920320443022</v>
      </c>
      <c r="AG128" s="305">
        <v>6.9028075458331362</v>
      </c>
      <c r="AH128" s="305">
        <v>63.433095165568119</v>
      </c>
      <c r="AI128" s="285">
        <v>24.142754756263713</v>
      </c>
      <c r="AJ128" s="305">
        <v>95.193249519827816</v>
      </c>
      <c r="AK128" s="305">
        <v>413.69794998554551</v>
      </c>
      <c r="AL128" s="305">
        <v>6.9028075458331362</v>
      </c>
      <c r="AM128" s="305">
        <v>19.18041679381755</v>
      </c>
      <c r="AN128" s="285">
        <v>1290.8589001430855</v>
      </c>
      <c r="AO128" s="305">
        <v>0.60294583245185973</v>
      </c>
      <c r="AP128" s="308"/>
      <c r="AQ128" s="305">
        <v>0</v>
      </c>
      <c r="AR128" s="308"/>
      <c r="AS128" s="285" t="e">
        <v>#REF!</v>
      </c>
      <c r="AT128" s="285" t="e">
        <v>#REF!</v>
      </c>
      <c r="AU128" s="285">
        <v>390.78908149571674</v>
      </c>
      <c r="AV128" s="292">
        <v>529.67184722383229</v>
      </c>
      <c r="AW128" s="292">
        <v>0</v>
      </c>
      <c r="AX128" s="282">
        <v>315.66546789085203</v>
      </c>
      <c r="AY128" s="309"/>
      <c r="AZ128" s="305"/>
      <c r="BA128" s="290" t="e">
        <v>#REF!</v>
      </c>
      <c r="BB128" s="310"/>
      <c r="BC128" s="311"/>
      <c r="BD128" s="311"/>
      <c r="BE128" s="311"/>
      <c r="BF128" s="312"/>
      <c r="BG128" s="313" t="s">
        <v>374</v>
      </c>
    </row>
    <row r="129" spans="1:59" x14ac:dyDescent="0.35">
      <c r="A129" s="301" t="s">
        <v>235</v>
      </c>
      <c r="B129" s="301" t="s">
        <v>236</v>
      </c>
      <c r="C129" s="301" t="s">
        <v>237</v>
      </c>
      <c r="D129" s="279">
        <v>0</v>
      </c>
      <c r="E129" s="301" t="s">
        <v>368</v>
      </c>
      <c r="F129" s="280">
        <v>51507</v>
      </c>
      <c r="G129" s="302">
        <v>2030</v>
      </c>
      <c r="H129" s="303">
        <v>295.48200000000003</v>
      </c>
      <c r="I129" s="303">
        <v>4498.5199999999995</v>
      </c>
      <c r="J129" s="303">
        <v>15224.34530698993</v>
      </c>
      <c r="K129" s="304">
        <v>0.14092262342227002</v>
      </c>
      <c r="L129" s="304">
        <v>0.52406201804310149</v>
      </c>
      <c r="M129" s="305">
        <v>82.526485648594303</v>
      </c>
      <c r="N129" s="305"/>
      <c r="O129" s="305">
        <v>453.40336346150201</v>
      </c>
      <c r="P129" s="305">
        <v>270.21218065584458</v>
      </c>
      <c r="Q129" s="305">
        <v>14.090481438309748</v>
      </c>
      <c r="R129" s="305">
        <v>1.2136529423226499</v>
      </c>
      <c r="S129" s="288">
        <v>4.7686429083022813E-2</v>
      </c>
      <c r="T129" s="306">
        <v>0</v>
      </c>
      <c r="U129" s="306">
        <v>100.78945152216774</v>
      </c>
      <c r="V129" s="307">
        <v>0</v>
      </c>
      <c r="W129" s="307">
        <v>0.44301997951247996</v>
      </c>
      <c r="X129" s="304">
        <v>0.14179483025825793</v>
      </c>
      <c r="Y129" s="305">
        <v>141.79483025825792</v>
      </c>
      <c r="Z129" s="305">
        <v>132.0924763251887</v>
      </c>
      <c r="AA129" s="305">
        <v>182.89460544044127</v>
      </c>
      <c r="AB129" s="305">
        <v>17.214727506906655</v>
      </c>
      <c r="AC129" s="305">
        <v>442.28360343968387</v>
      </c>
      <c r="AD129" s="305">
        <v>617.29535271281441</v>
      </c>
      <c r="AE129" s="305">
        <v>29.892685415611091</v>
      </c>
      <c r="AF129" s="305">
        <v>23.892449069097442</v>
      </c>
      <c r="AG129" s="305">
        <v>6.9540493130806498</v>
      </c>
      <c r="AH129" s="305">
        <v>70.212641408181952</v>
      </c>
      <c r="AI129" s="285">
        <v>26.72275537492672</v>
      </c>
      <c r="AJ129" s="305">
        <v>105.36972095026198</v>
      </c>
      <c r="AK129" s="305">
        <v>377.65658301661063</v>
      </c>
      <c r="AL129" s="305">
        <v>6.9540493130806498</v>
      </c>
      <c r="AM129" s="305">
        <v>18.627366664766861</v>
      </c>
      <c r="AN129" s="285">
        <v>1428.8769185693664</v>
      </c>
      <c r="AO129" s="305">
        <v>0.66741251351527098</v>
      </c>
      <c r="AP129" s="308"/>
      <c r="AQ129" s="305">
        <v>0</v>
      </c>
      <c r="AR129" s="308"/>
      <c r="AS129" s="285" t="e">
        <v>#REF!</v>
      </c>
      <c r="AT129" s="285" t="e">
        <v>#REF!</v>
      </c>
      <c r="AU129" s="285">
        <v>389.95178046568526</v>
      </c>
      <c r="AV129" s="292">
        <v>524.75365808492086</v>
      </c>
      <c r="AW129" s="292">
        <v>0</v>
      </c>
      <c r="AX129" s="282">
        <v>312.73440314982918</v>
      </c>
      <c r="AY129" s="309"/>
      <c r="AZ129" s="305"/>
      <c r="BA129" s="290" t="e">
        <v>#REF!</v>
      </c>
      <c r="BB129" s="310"/>
      <c r="BC129" s="311"/>
      <c r="BD129" s="311"/>
      <c r="BE129" s="311"/>
      <c r="BF129" s="312"/>
      <c r="BG129" s="313" t="s">
        <v>375</v>
      </c>
    </row>
    <row r="130" spans="1:59" x14ac:dyDescent="0.35">
      <c r="A130" s="301" t="s">
        <v>235</v>
      </c>
      <c r="B130" s="301" t="s">
        <v>236</v>
      </c>
      <c r="C130" s="301" t="s">
        <v>237</v>
      </c>
      <c r="D130" s="279">
        <v>0</v>
      </c>
      <c r="E130" s="301" t="s">
        <v>368</v>
      </c>
      <c r="F130" s="280">
        <v>38718</v>
      </c>
      <c r="G130" s="302">
        <v>2035</v>
      </c>
      <c r="H130" s="303">
        <v>304.84699999999998</v>
      </c>
      <c r="I130" s="303">
        <v>5876.94</v>
      </c>
      <c r="J130" s="303">
        <v>19278.326504771248</v>
      </c>
      <c r="K130" s="304">
        <v>0.18217547092570779</v>
      </c>
      <c r="L130" s="304">
        <v>0.67650363312470618</v>
      </c>
      <c r="M130" s="305">
        <v>82.526485648594303</v>
      </c>
      <c r="N130" s="305"/>
      <c r="O130" s="305">
        <v>585.94970507341714</v>
      </c>
      <c r="P130" s="305">
        <v>349.20505739914017</v>
      </c>
      <c r="Q130" s="305">
        <v>18.209643131200746</v>
      </c>
      <c r="R130" s="305">
        <v>1.5390356973635584</v>
      </c>
      <c r="S130" s="288">
        <v>5.9733712751645081E-2</v>
      </c>
      <c r="T130" s="306">
        <v>0</v>
      </c>
      <c r="U130" s="306">
        <v>99.703196744124867</v>
      </c>
      <c r="V130" s="307">
        <v>0</v>
      </c>
      <c r="W130" s="307">
        <v>0.4600861350179522</v>
      </c>
      <c r="X130" s="304">
        <v>0.18263748130049656</v>
      </c>
      <c r="Y130" s="305">
        <v>182.63748130049657</v>
      </c>
      <c r="Z130" s="305">
        <v>170.56642806989748</v>
      </c>
      <c r="AA130" s="305">
        <v>235.51005346522663</v>
      </c>
      <c r="AB130" s="305">
        <v>20.749335214659219</v>
      </c>
      <c r="AC130" s="305">
        <v>535.75393248646515</v>
      </c>
      <c r="AD130" s="305">
        <v>721.10614899442203</v>
      </c>
      <c r="AE130" s="305">
        <v>37.4789761746081</v>
      </c>
      <c r="AF130" s="305">
        <v>29.820580375966458</v>
      </c>
      <c r="AG130" s="305">
        <v>8.7180365175156016</v>
      </c>
      <c r="AH130" s="305">
        <v>90.662568140409093</v>
      </c>
      <c r="AI130" s="285">
        <v>34.505793322022157</v>
      </c>
      <c r="AJ130" s="305">
        <v>136.06063474787533</v>
      </c>
      <c r="AK130" s="305">
        <v>452.30259146532978</v>
      </c>
      <c r="AL130" s="305">
        <v>8.7180365175156016</v>
      </c>
      <c r="AM130" s="305">
        <v>23.021897373725515</v>
      </c>
      <c r="AN130" s="285">
        <v>1845.0746347189547</v>
      </c>
      <c r="AO130" s="305">
        <v>0.86181383685166379</v>
      </c>
      <c r="AP130" s="308"/>
      <c r="AQ130" s="305">
        <v>0</v>
      </c>
      <c r="AR130" s="308"/>
      <c r="AS130" s="285" t="e">
        <v>#REF!</v>
      </c>
      <c r="AT130" s="285" t="e">
        <v>#REF!</v>
      </c>
      <c r="AU130" s="285">
        <v>389.62962266711531</v>
      </c>
      <c r="AV130" s="292">
        <v>523.0092675655111</v>
      </c>
      <c r="AW130" s="292">
        <v>0</v>
      </c>
      <c r="AX130" s="282">
        <v>311.69480881915086</v>
      </c>
      <c r="AY130" s="309"/>
      <c r="AZ130" s="305"/>
      <c r="BA130" s="290" t="e">
        <v>#REF!</v>
      </c>
      <c r="BB130" s="310"/>
      <c r="BC130" s="311"/>
      <c r="BD130" s="311"/>
      <c r="BE130" s="311"/>
      <c r="BF130" s="312"/>
      <c r="BG130" s="313" t="s">
        <v>376</v>
      </c>
    </row>
    <row r="131" spans="1:59" x14ac:dyDescent="0.35">
      <c r="A131" s="301" t="s">
        <v>235</v>
      </c>
      <c r="B131" s="301" t="s">
        <v>236</v>
      </c>
      <c r="C131" s="301" t="s">
        <v>237</v>
      </c>
      <c r="D131" s="279">
        <v>0</v>
      </c>
      <c r="E131" s="301" t="s">
        <v>368</v>
      </c>
      <c r="F131" s="280">
        <v>49680</v>
      </c>
      <c r="G131" s="302">
        <v>2040</v>
      </c>
      <c r="H131" s="303">
        <v>312.43900000000002</v>
      </c>
      <c r="I131" s="303">
        <v>7255.3599999999988</v>
      </c>
      <c r="J131" s="303">
        <v>23221.684872887185</v>
      </c>
      <c r="K131" s="304">
        <v>0.22149930370498208</v>
      </c>
      <c r="L131" s="304">
        <v>0.82207868207398549</v>
      </c>
      <c r="M131" s="305">
        <v>82.526485648594303</v>
      </c>
      <c r="N131" s="305"/>
      <c r="O131" s="305">
        <v>712.34687908090143</v>
      </c>
      <c r="P131" s="305">
        <v>424.53325028361701</v>
      </c>
      <c r="Q131" s="305">
        <v>22.137706259383709</v>
      </c>
      <c r="R131" s="305">
        <v>1.6634204961079873</v>
      </c>
      <c r="S131" s="288">
        <v>7.0854490826637223E-2</v>
      </c>
      <c r="T131" s="306">
        <v>0</v>
      </c>
      <c r="U131" s="306">
        <v>98.182154859428266</v>
      </c>
      <c r="V131" s="307">
        <v>0</v>
      </c>
      <c r="W131" s="307">
        <v>0.46319390000116106</v>
      </c>
      <c r="X131" s="304">
        <v>0.22178955414177823</v>
      </c>
      <c r="Y131" s="305">
        <v>221.78955414177824</v>
      </c>
      <c r="Z131" s="305">
        <v>207.29370023740779</v>
      </c>
      <c r="AA131" s="305">
        <v>285.95906717414618</v>
      </c>
      <c r="AB131" s="305">
        <v>24.653950419519468</v>
      </c>
      <c r="AC131" s="305">
        <v>637.51295150161013</v>
      </c>
      <c r="AD131" s="305">
        <v>847.62571106690939</v>
      </c>
      <c r="AE131" s="305">
        <v>45.126827709940216</v>
      </c>
      <c r="AF131" s="305">
        <v>35.853116400839284</v>
      </c>
      <c r="AG131" s="305">
        <v>10.497568627576566</v>
      </c>
      <c r="AH131" s="305">
        <v>110.18424509774128</v>
      </c>
      <c r="AI131" s="285">
        <v>41.935590184229682</v>
      </c>
      <c r="AJ131" s="305">
        <v>165.35811005317811</v>
      </c>
      <c r="AK131" s="305">
        <v>536.09208919139223</v>
      </c>
      <c r="AL131" s="305">
        <v>10.497568627576566</v>
      </c>
      <c r="AM131" s="305">
        <v>27.590474376844146</v>
      </c>
      <c r="AN131" s="285">
        <v>2242.3731813857976</v>
      </c>
      <c r="AO131" s="305">
        <v>1.0473875683612817</v>
      </c>
      <c r="AP131" s="308"/>
      <c r="AQ131" s="305">
        <v>0</v>
      </c>
      <c r="AR131" s="308"/>
      <c r="AS131" s="285" t="e">
        <v>#REF!</v>
      </c>
      <c r="AT131" s="285" t="e">
        <v>#REF!</v>
      </c>
      <c r="AU131" s="285">
        <v>389.50567462668164</v>
      </c>
      <c r="AV131" s="292">
        <v>522.43152684414656</v>
      </c>
      <c r="AW131" s="292">
        <v>0</v>
      </c>
      <c r="AX131" s="282">
        <v>311.35049602230316</v>
      </c>
      <c r="AY131" s="309"/>
      <c r="AZ131" s="305"/>
      <c r="BA131" s="290" t="e">
        <v>#REF!</v>
      </c>
      <c r="BB131" s="310"/>
      <c r="BC131" s="311"/>
      <c r="BD131" s="311"/>
      <c r="BE131" s="311"/>
      <c r="BF131" s="312"/>
      <c r="BG131" s="313" t="s">
        <v>377</v>
      </c>
    </row>
    <row r="132" spans="1:59" x14ac:dyDescent="0.35">
      <c r="A132" s="301" t="s">
        <v>235</v>
      </c>
      <c r="B132" s="301" t="s">
        <v>236</v>
      </c>
      <c r="C132" s="301" t="s">
        <v>237</v>
      </c>
      <c r="D132" s="279">
        <v>0</v>
      </c>
      <c r="E132" s="301" t="s">
        <v>368</v>
      </c>
      <c r="F132" s="280">
        <v>40545</v>
      </c>
      <c r="G132" s="302">
        <v>2045</v>
      </c>
      <c r="H132" s="303">
        <v>318.21600000000001</v>
      </c>
      <c r="I132" s="303">
        <v>8633.7799999999988</v>
      </c>
      <c r="J132" s="303">
        <v>27131.822409935383</v>
      </c>
      <c r="K132" s="304">
        <v>0.2572578349853209</v>
      </c>
      <c r="L132" s="304">
        <v>0.95459157659955363</v>
      </c>
      <c r="M132" s="305">
        <v>82.526485648594303</v>
      </c>
      <c r="N132" s="305"/>
      <c r="O132" s="305">
        <v>827.30959114685561</v>
      </c>
      <c r="P132" s="305">
        <v>493.04691300612382</v>
      </c>
      <c r="Q132" s="305">
        <v>25.710418971737951</v>
      </c>
      <c r="R132" s="305">
        <v>1.8748660446769356</v>
      </c>
      <c r="S132" s="288">
        <v>8.0795494166660223E-2</v>
      </c>
      <c r="T132" s="306">
        <v>0</v>
      </c>
      <c r="U132" s="306">
        <v>95.82240816268839</v>
      </c>
      <c r="V132" s="307">
        <v>0</v>
      </c>
      <c r="W132" s="307">
        <v>0.45787199189964195</v>
      </c>
      <c r="X132" s="304">
        <v>0.25749275383599834</v>
      </c>
      <c r="Y132" s="305">
        <v>257.49275383599837</v>
      </c>
      <c r="Z132" s="305">
        <v>240.71839945025749</v>
      </c>
      <c r="AA132" s="305">
        <v>331.97964211428223</v>
      </c>
      <c r="AB132" s="305">
        <v>28.439138700952373</v>
      </c>
      <c r="AC132" s="305">
        <v>735.72526697550666</v>
      </c>
      <c r="AD132" s="305">
        <v>974.69178477778541</v>
      </c>
      <c r="AE132" s="305">
        <v>52.251343495759102</v>
      </c>
      <c r="AF132" s="305">
        <v>41.494437851175803</v>
      </c>
      <c r="AG132" s="305">
        <v>12.154185886518569</v>
      </c>
      <c r="AH132" s="305">
        <v>127.95058430732581</v>
      </c>
      <c r="AI132" s="285">
        <v>48.697340924254576</v>
      </c>
      <c r="AJ132" s="305">
        <v>192.02105852600292</v>
      </c>
      <c r="AK132" s="305">
        <v>617.95083125469114</v>
      </c>
      <c r="AL132" s="305">
        <v>12.154185886518569</v>
      </c>
      <c r="AM132" s="305">
        <v>31.899487428881073</v>
      </c>
      <c r="AN132" s="285">
        <v>2603.9438424603345</v>
      </c>
      <c r="AO132" s="305">
        <v>1.2162732019557752</v>
      </c>
      <c r="AP132" s="308"/>
      <c r="AQ132" s="305">
        <v>0</v>
      </c>
      <c r="AR132" s="308"/>
      <c r="AS132" s="285" t="e">
        <v>#REF!</v>
      </c>
      <c r="AT132" s="285" t="e">
        <v>#REF!</v>
      </c>
      <c r="AU132" s="285">
        <v>389.45798758832905</v>
      </c>
      <c r="AV132" s="292">
        <v>522.24797893177401</v>
      </c>
      <c r="AW132" s="292">
        <v>0</v>
      </c>
      <c r="AX132" s="282">
        <v>311.24110803435718</v>
      </c>
      <c r="AY132" s="309"/>
      <c r="AZ132" s="305"/>
      <c r="BA132" s="290" t="e">
        <v>#REF!</v>
      </c>
      <c r="BB132" s="310"/>
      <c r="BC132" s="311"/>
      <c r="BD132" s="311"/>
      <c r="BE132" s="311"/>
      <c r="BF132" s="312"/>
      <c r="BG132" s="313" t="s">
        <v>378</v>
      </c>
    </row>
    <row r="133" spans="1:59" x14ac:dyDescent="0.35">
      <c r="A133" s="301" t="s">
        <v>235</v>
      </c>
      <c r="B133" s="301" t="s">
        <v>236</v>
      </c>
      <c r="C133" s="301" t="s">
        <v>237</v>
      </c>
      <c r="D133" s="279">
        <v>0</v>
      </c>
      <c r="E133" s="301" t="s">
        <v>368</v>
      </c>
      <c r="F133" s="280">
        <v>49680</v>
      </c>
      <c r="G133" s="302">
        <v>2050</v>
      </c>
      <c r="H133" s="303">
        <v>322.23700000000002</v>
      </c>
      <c r="I133" s="303">
        <v>10012.199999999999</v>
      </c>
      <c r="J133" s="303">
        <v>31070.919850917173</v>
      </c>
      <c r="K133" s="304">
        <v>0.28846097081529082</v>
      </c>
      <c r="L133" s="304">
        <v>1.0702879544065953</v>
      </c>
      <c r="M133" s="305">
        <v>82.526485648594303</v>
      </c>
      <c r="N133" s="305"/>
      <c r="O133" s="305">
        <v>927.63884884678293</v>
      </c>
      <c r="P133" s="305">
        <v>552.83956055003955</v>
      </c>
      <c r="Q133" s="305">
        <v>28.828365721288812</v>
      </c>
      <c r="R133" s="305">
        <v>2.0352963601499843</v>
      </c>
      <c r="S133" s="288">
        <v>8.9463238924421498E-2</v>
      </c>
      <c r="T133" s="306">
        <v>0</v>
      </c>
      <c r="U133" s="306">
        <v>92.650850846645397</v>
      </c>
      <c r="V133" s="307">
        <v>0</v>
      </c>
      <c r="W133" s="307">
        <v>0.44726104407179113</v>
      </c>
      <c r="X133" s="304">
        <v>0.28868734261014506</v>
      </c>
      <c r="Y133" s="305">
        <v>288.68734261014504</v>
      </c>
      <c r="Z133" s="305">
        <v>269.89797575923012</v>
      </c>
      <c r="AA133" s="305">
        <v>372.2024943880873</v>
      </c>
      <c r="AB133" s="305">
        <v>31.826525138297818</v>
      </c>
      <c r="AC133" s="305">
        <v>823.57108524935848</v>
      </c>
      <c r="AD133" s="305">
        <v>1090.1249978147885</v>
      </c>
      <c r="AE133" s="305">
        <v>58.549599362286216</v>
      </c>
      <c r="AF133" s="305">
        <v>46.491593579868251</v>
      </c>
      <c r="AG133" s="305">
        <v>13.619877796212826</v>
      </c>
      <c r="AH133" s="305">
        <v>143.46053845266516</v>
      </c>
      <c r="AI133" s="285">
        <v>54.600336639073532</v>
      </c>
      <c r="AJ133" s="305">
        <v>215.29763912015659</v>
      </c>
      <c r="AK133" s="305">
        <v>691.52011879278473</v>
      </c>
      <c r="AL133" s="305">
        <v>13.619877796212826</v>
      </c>
      <c r="AM133" s="305">
        <v>35.733549691881414</v>
      </c>
      <c r="AN133" s="285">
        <v>2919.5919792042832</v>
      </c>
      <c r="AO133" s="305">
        <v>1.3637089352879486</v>
      </c>
      <c r="AP133" s="308"/>
      <c r="AQ133" s="305">
        <v>0</v>
      </c>
      <c r="AR133" s="308"/>
      <c r="AS133" s="285" t="e">
        <v>#REF!</v>
      </c>
      <c r="AT133" s="285" t="e">
        <v>#REF!</v>
      </c>
      <c r="AU133" s="285">
        <v>389.43963942440985</v>
      </c>
      <c r="AV133" s="292">
        <v>522.19009493987699</v>
      </c>
      <c r="AW133" s="292">
        <v>0</v>
      </c>
      <c r="AX133" s="282">
        <v>311.20661124642828</v>
      </c>
      <c r="AY133" s="309"/>
      <c r="AZ133" s="305"/>
      <c r="BA133" s="290" t="e">
        <v>#REF!</v>
      </c>
      <c r="BB133" s="310"/>
      <c r="BC133" s="311"/>
      <c r="BD133" s="311"/>
      <c r="BE133" s="311"/>
      <c r="BF133" s="312"/>
      <c r="BG133" s="313" t="s">
        <v>379</v>
      </c>
    </row>
    <row r="134" spans="1:59" x14ac:dyDescent="0.35">
      <c r="A134" s="4" t="s">
        <v>397</v>
      </c>
      <c r="B134" s="4" t="s">
        <v>236</v>
      </c>
      <c r="C134" s="4" t="s">
        <v>397</v>
      </c>
      <c r="D134" s="4" t="s">
        <v>398</v>
      </c>
      <c r="E134" s="4" t="s">
        <v>238</v>
      </c>
      <c r="F134" s="4">
        <v>35064</v>
      </c>
      <c r="G134" s="4">
        <v>2000</v>
      </c>
      <c r="H134" s="4">
        <v>125.72031</v>
      </c>
      <c r="I134" s="4">
        <v>3624.5930488341396</v>
      </c>
      <c r="J134" s="4">
        <v>28830.608585312424</v>
      </c>
      <c r="K134" s="4">
        <v>4.8849935963956204E-2</v>
      </c>
      <c r="L134" s="4">
        <v>0</v>
      </c>
      <c r="M134" s="4">
        <v>92.708349951067106</v>
      </c>
      <c r="N134" s="4">
        <v>75.233408006228601</v>
      </c>
      <c r="O134" s="4">
        <v>0</v>
      </c>
      <c r="P134" s="4">
        <v>68.394007278389637</v>
      </c>
      <c r="Q134" s="4">
        <v>13.973800000000001</v>
      </c>
      <c r="R134" s="4">
        <v>0.77988000000000002</v>
      </c>
      <c r="S134" s="4">
        <v>0.11114990091895256</v>
      </c>
      <c r="T134" s="4">
        <v>598.41888718082703</v>
      </c>
      <c r="U134" s="4">
        <v>0</v>
      </c>
      <c r="V134" s="4">
        <v>5.324480020825198E-2</v>
      </c>
      <c r="W134" s="4">
        <v>0</v>
      </c>
      <c r="X134" s="4">
        <v>1.0409647219374041E-2</v>
      </c>
      <c r="Y134" s="4">
        <v>10.40964721937404</v>
      </c>
      <c r="Z134" s="4">
        <v>9.3207384492909817</v>
      </c>
      <c r="AA134" s="4">
        <v>36.099559540831528</v>
      </c>
      <c r="AB134" s="4">
        <v>0.62556973678613836</v>
      </c>
      <c r="AC134" s="4">
        <v>17.880081405805303</v>
      </c>
      <c r="AD134" s="4">
        <v>898.02048367012253</v>
      </c>
      <c r="AE134" s="4">
        <v>2.5737046269522228</v>
      </c>
      <c r="AF134" s="4">
        <v>2.118210489829103</v>
      </c>
      <c r="AG134" s="4">
        <v>0.50811362812160565</v>
      </c>
      <c r="AH134" s="4">
        <v>2.7927998027007224</v>
      </c>
      <c r="AI134" s="4">
        <v>1.7446175682236662</v>
      </c>
      <c r="AJ134" s="4">
        <v>7.5761208810673155</v>
      </c>
      <c r="AK134" s="4">
        <v>13.382977416836816</v>
      </c>
      <c r="AL134" s="4">
        <v>0.50811362812160565</v>
      </c>
      <c r="AM134" s="4">
        <v>1.7521671418898073</v>
      </c>
      <c r="AN134" s="4">
        <v>104.58381369694159</v>
      </c>
      <c r="AO134" s="4">
        <v>4.8849935963956204E-2</v>
      </c>
      <c r="AP134" s="4">
        <v>0</v>
      </c>
      <c r="AQ134" s="4">
        <v>0</v>
      </c>
      <c r="AR134" s="4">
        <v>0</v>
      </c>
      <c r="AS134" s="4">
        <v>1.3901246330391288</v>
      </c>
      <c r="AT134" s="4">
        <v>1.5291370963430417</v>
      </c>
      <c r="AU134" s="4">
        <v>110.77170621440006</v>
      </c>
      <c r="AV134" s="4">
        <v>152.20115962796001</v>
      </c>
      <c r="AW134" s="4">
        <v>138.36469057087274</v>
      </c>
      <c r="AX134" s="4">
        <v>0</v>
      </c>
      <c r="AY134" s="4">
        <v>8.2800044156541144E-2</v>
      </c>
      <c r="AZ134" s="4">
        <v>2.8719492310239718</v>
      </c>
      <c r="BA134" s="4">
        <v>4.2369489287038196</v>
      </c>
      <c r="BB134" s="4">
        <v>127.4345352</v>
      </c>
      <c r="BG134" s="4" t="s">
        <v>399</v>
      </c>
    </row>
    <row r="135" spans="1:59" x14ac:dyDescent="0.35">
      <c r="A135" s="4" t="s">
        <v>397</v>
      </c>
      <c r="B135" s="4" t="s">
        <v>236</v>
      </c>
      <c r="C135" s="4" t="s">
        <v>397</v>
      </c>
      <c r="D135" s="4" t="s">
        <v>400</v>
      </c>
      <c r="E135" s="4" t="s">
        <v>238</v>
      </c>
      <c r="F135" s="4">
        <v>47853</v>
      </c>
      <c r="G135" s="4">
        <v>2005</v>
      </c>
      <c r="H135" s="4">
        <v>126.392944</v>
      </c>
      <c r="I135" s="4">
        <v>3872.8440000000001</v>
      </c>
      <c r="J135" s="4">
        <v>30641.299090240354</v>
      </c>
      <c r="K135" s="4">
        <v>4.2291775122009483E-2</v>
      </c>
      <c r="L135" s="4">
        <v>0</v>
      </c>
      <c r="M135" s="4">
        <v>121.25904245677594</v>
      </c>
      <c r="N135" s="4">
        <v>68.992190767227598</v>
      </c>
      <c r="O135" s="4">
        <v>0</v>
      </c>
      <c r="P135" s="4">
        <v>62.720173424752353</v>
      </c>
      <c r="Q135" s="4">
        <v>13.1752</v>
      </c>
      <c r="R135" s="4">
        <v>0.39510650000000003</v>
      </c>
      <c r="S135" s="4">
        <v>0.10423999618206535</v>
      </c>
      <c r="T135" s="4">
        <v>545.85476517761617</v>
      </c>
      <c r="U135" s="4">
        <v>0</v>
      </c>
      <c r="V135" s="4">
        <v>4.9389041639127558E-2</v>
      </c>
      <c r="W135" s="4">
        <v>0</v>
      </c>
      <c r="X135" s="4">
        <v>8.9182322258367416E-3</v>
      </c>
      <c r="Y135" s="4">
        <v>8.918232225836741</v>
      </c>
      <c r="Z135" s="4">
        <v>8.0694184483544458</v>
      </c>
      <c r="AA135" s="4">
        <v>28.36823149661798</v>
      </c>
      <c r="AB135" s="4">
        <v>0.4684831881437807</v>
      </c>
      <c r="AC135" s="4">
        <v>13.85675614461646</v>
      </c>
      <c r="AD135" s="4">
        <v>617.68686200074615</v>
      </c>
      <c r="AE135" s="4">
        <v>1.8119041648135954</v>
      </c>
      <c r="AF135" s="4">
        <v>1.4508304427664034</v>
      </c>
      <c r="AG135" s="4">
        <v>0.35368674549535351</v>
      </c>
      <c r="AH135" s="4">
        <v>2.0345439505673655</v>
      </c>
      <c r="AI135" s="4">
        <v>1.5104006261883915</v>
      </c>
      <c r="AJ135" s="4">
        <v>6.5590178221660542</v>
      </c>
      <c r="AK135" s="4">
        <v>9.9633936079269816</v>
      </c>
      <c r="AL135" s="4">
        <v>0.35368674549535351</v>
      </c>
      <c r="AM135" s="4">
        <v>1.1339288409428412</v>
      </c>
      <c r="AN135" s="4">
        <v>90.54331480673207</v>
      </c>
      <c r="AO135" s="4">
        <v>4.2291775122009483E-2</v>
      </c>
      <c r="AP135" s="4">
        <v>0</v>
      </c>
      <c r="AQ135" s="4">
        <v>0</v>
      </c>
      <c r="AR135" s="4">
        <v>0</v>
      </c>
      <c r="AS135" s="4">
        <v>1.3901246330391288</v>
      </c>
      <c r="AT135" s="4">
        <v>1.4436075326762312</v>
      </c>
      <c r="AU135" s="4">
        <v>104.57588785265627</v>
      </c>
      <c r="AV135" s="4">
        <v>142.19080941375688</v>
      </c>
      <c r="AW135" s="4">
        <v>129.26437219432441</v>
      </c>
      <c r="AX135" s="4">
        <v>0</v>
      </c>
      <c r="AY135" s="4">
        <v>7.0559573529964933E-2</v>
      </c>
      <c r="AZ135" s="4">
        <v>2.302760510321805</v>
      </c>
      <c r="BA135" s="4">
        <v>3.9999627264743096</v>
      </c>
      <c r="BB135" s="4">
        <v>127.4345352</v>
      </c>
      <c r="BG135" s="4" t="s">
        <v>401</v>
      </c>
    </row>
    <row r="136" spans="1:59" x14ac:dyDescent="0.35">
      <c r="A136" s="4" t="s">
        <v>397</v>
      </c>
      <c r="B136" s="4" t="s">
        <v>236</v>
      </c>
      <c r="C136" s="4" t="s">
        <v>397</v>
      </c>
      <c r="D136" s="4" t="s">
        <v>235</v>
      </c>
      <c r="E136" s="4" t="s">
        <v>238</v>
      </c>
      <c r="F136" s="4">
        <v>53334</v>
      </c>
      <c r="G136" s="4">
        <v>2010</v>
      </c>
      <c r="H136" s="4">
        <v>126.53592</v>
      </c>
      <c r="I136" s="4">
        <v>3863.7400656183231</v>
      </c>
      <c r="J136" s="4">
        <v>30534.729313370648</v>
      </c>
      <c r="K136" s="4">
        <v>4.0073586806058277E-2</v>
      </c>
      <c r="L136" s="4">
        <v>0</v>
      </c>
      <c r="M136" s="4">
        <v>149.80973496248475</v>
      </c>
      <c r="N136" s="4">
        <v>66.898486723002279</v>
      </c>
      <c r="O136" s="4">
        <v>0</v>
      </c>
      <c r="P136" s="4">
        <v>60.816806111820249</v>
      </c>
      <c r="Q136" s="4">
        <v>12.477399999999999</v>
      </c>
      <c r="R136" s="4">
        <v>0.68796437030778657</v>
      </c>
      <c r="S136" s="4">
        <v>9.8607573248766039E-2</v>
      </c>
      <c r="T136" s="4">
        <v>528.69166891900954</v>
      </c>
      <c r="U136" s="4">
        <v>0</v>
      </c>
      <c r="V136" s="4">
        <v>5.1754021304926755E-2</v>
      </c>
      <c r="W136" s="4">
        <v>0</v>
      </c>
      <c r="X136" s="4">
        <v>8.4281853559419178E-3</v>
      </c>
      <c r="Y136" s="4">
        <v>8.4281853559419186</v>
      </c>
      <c r="Z136" s="4">
        <v>7.646180367970687</v>
      </c>
      <c r="AA136" s="4">
        <v>26.19829326112918</v>
      </c>
      <c r="AB136" s="4">
        <v>0.42633441759396468</v>
      </c>
      <c r="AC136" s="4">
        <v>12.741669820106281</v>
      </c>
      <c r="AD136" s="4">
        <v>561.10571104307166</v>
      </c>
      <c r="AE136" s="4">
        <v>1.639666423395056</v>
      </c>
      <c r="AF136" s="4">
        <v>1.3036765263835126</v>
      </c>
      <c r="AG136" s="4">
        <v>0.31636398680307803</v>
      </c>
      <c r="AH136" s="4">
        <v>1.9278328558824542</v>
      </c>
      <c r="AI136" s="4">
        <v>1.431180659380404</v>
      </c>
      <c r="AJ136" s="4">
        <v>6.2149997085902831</v>
      </c>
      <c r="AK136" s="4">
        <v>9.0525127409491901</v>
      </c>
      <c r="AL136" s="4">
        <v>0.31636398680307803</v>
      </c>
      <c r="AM136" s="4">
        <v>1.003396299010261</v>
      </c>
      <c r="AN136" s="4">
        <v>85.794350678071908</v>
      </c>
      <c r="AO136" s="4">
        <v>4.0073586806058277E-2</v>
      </c>
      <c r="AP136" s="4">
        <v>0</v>
      </c>
      <c r="AQ136" s="4">
        <v>0</v>
      </c>
      <c r="AR136" s="4">
        <v>0</v>
      </c>
      <c r="AS136" s="4">
        <v>1.3901246330391288</v>
      </c>
      <c r="AT136" s="4">
        <v>1.4107013531806807</v>
      </c>
      <c r="AU136" s="4">
        <v>102.19214236872506</v>
      </c>
      <c r="AV136" s="4">
        <v>138.58316302315373</v>
      </c>
      <c r="AW136" s="4">
        <v>125.98469365741249</v>
      </c>
      <c r="AX136" s="4">
        <v>0</v>
      </c>
      <c r="AY136" s="4">
        <v>6.6607057947987561E-2</v>
      </c>
      <c r="AZ136" s="4">
        <v>2.1813541316975567</v>
      </c>
      <c r="BA136" s="4">
        <v>3.9087859429832554</v>
      </c>
      <c r="BB136" s="4">
        <v>127.4345352</v>
      </c>
      <c r="BG136" s="4" t="s">
        <v>402</v>
      </c>
    </row>
    <row r="137" spans="1:59" x14ac:dyDescent="0.35">
      <c r="A137" s="4" t="s">
        <v>397</v>
      </c>
      <c r="B137" s="4" t="s">
        <v>236</v>
      </c>
      <c r="C137" s="4" t="s">
        <v>397</v>
      </c>
      <c r="D137" s="4" t="s">
        <v>403</v>
      </c>
      <c r="E137" s="4" t="s">
        <v>238</v>
      </c>
      <c r="F137" s="4">
        <v>44199</v>
      </c>
      <c r="G137" s="4">
        <v>2015</v>
      </c>
      <c r="H137" s="4">
        <v>126.071988</v>
      </c>
      <c r="I137" s="4">
        <v>4245.0110146193938</v>
      </c>
      <c r="J137" s="4">
        <v>33671.326057136452</v>
      </c>
      <c r="K137" s="4">
        <v>3.9130378127261722E-2</v>
      </c>
      <c r="L137" s="4">
        <v>0</v>
      </c>
      <c r="M137" s="4">
        <v>149.80973496248475</v>
      </c>
      <c r="N137" s="4">
        <v>65.915451733906977</v>
      </c>
      <c r="O137" s="4">
        <v>0</v>
      </c>
      <c r="P137" s="4">
        <v>59.923137939915428</v>
      </c>
      <c r="Q137" s="4">
        <v>11.984627587983084</v>
      </c>
      <c r="R137" s="4">
        <v>1.0206745352445139</v>
      </c>
      <c r="S137" s="4">
        <v>9.5061780004477153E-2</v>
      </c>
      <c r="T137" s="4">
        <v>522.83979002462445</v>
      </c>
      <c r="U137" s="4">
        <v>0</v>
      </c>
      <c r="V137" s="4">
        <v>5.1157417415241331E-2</v>
      </c>
      <c r="W137" s="4">
        <v>0</v>
      </c>
      <c r="X137" s="4">
        <v>8.1209434240983834E-3</v>
      </c>
      <c r="Y137" s="4">
        <v>8.1209434240983835</v>
      </c>
      <c r="Z137" s="4">
        <v>7.4662128567614454</v>
      </c>
      <c r="AA137" s="4">
        <v>22.250275479428872</v>
      </c>
      <c r="AB137" s="4">
        <v>0.33044859178260033</v>
      </c>
      <c r="AC137" s="4">
        <v>10.545220780346922</v>
      </c>
      <c r="AD137" s="4">
        <v>430.53221976516846</v>
      </c>
      <c r="AE137" s="4">
        <v>1.3129872032203562</v>
      </c>
      <c r="AF137" s="4">
        <v>1.0078175963511287</v>
      </c>
      <c r="AG137" s="4">
        <v>0.23201979983359552</v>
      </c>
      <c r="AH137" s="4">
        <v>1.8824576143365044</v>
      </c>
      <c r="AI137" s="4">
        <v>1.397495079265342</v>
      </c>
      <c r="AJ137" s="4">
        <v>6.0687177774961034</v>
      </c>
      <c r="AK137" s="4">
        <v>6.9428950844484572</v>
      </c>
      <c r="AL137" s="4">
        <v>0.23201979983359552</v>
      </c>
      <c r="AM137" s="4">
        <v>0.71460503970823042</v>
      </c>
      <c r="AN137" s="4">
        <v>83.775016183685239</v>
      </c>
      <c r="AO137" s="4">
        <v>3.9130378127261722E-2</v>
      </c>
      <c r="AP137" s="4">
        <v>0</v>
      </c>
      <c r="AQ137" s="4">
        <v>0</v>
      </c>
      <c r="AR137" s="4">
        <v>0</v>
      </c>
      <c r="AS137" s="4">
        <v>1.3901246330391288</v>
      </c>
      <c r="AT137" s="4">
        <v>1.3980412085175837</v>
      </c>
      <c r="AU137" s="4">
        <v>101.27503308623741</v>
      </c>
      <c r="AV137" s="4">
        <v>135.5226662569174</v>
      </c>
      <c r="AW137" s="4">
        <v>123.2024238699249</v>
      </c>
      <c r="AX137" s="4">
        <v>0</v>
      </c>
      <c r="AY137" s="4">
        <v>6.4415129426676321E-2</v>
      </c>
      <c r="AZ137" s="4">
        <v>1.913055913431241</v>
      </c>
      <c r="BA137" s="4">
        <v>3.8737070828236102</v>
      </c>
      <c r="BB137" s="4">
        <v>125.08777743216</v>
      </c>
      <c r="BG137" s="4" t="s">
        <v>404</v>
      </c>
    </row>
    <row r="138" spans="1:59" x14ac:dyDescent="0.35">
      <c r="A138" s="4" t="s">
        <v>397</v>
      </c>
      <c r="B138" s="4" t="s">
        <v>236</v>
      </c>
      <c r="C138" s="4" t="s">
        <v>397</v>
      </c>
      <c r="D138" s="4" t="s">
        <v>405</v>
      </c>
      <c r="E138" s="4" t="s">
        <v>238</v>
      </c>
      <c r="F138" s="4">
        <v>36891</v>
      </c>
      <c r="G138" s="4">
        <v>2020</v>
      </c>
      <c r="H138" s="4">
        <v>124.803628</v>
      </c>
      <c r="I138" s="4">
        <v>4561.8298042804072</v>
      </c>
      <c r="J138" s="4">
        <v>36552.060844580628</v>
      </c>
      <c r="K138" s="4">
        <v>3.8319969339858526E-2</v>
      </c>
      <c r="L138" s="4">
        <v>0</v>
      </c>
      <c r="M138" s="4">
        <v>149.80973496248475</v>
      </c>
      <c r="N138" s="4">
        <v>64.775991768949794</v>
      </c>
      <c r="O138" s="4">
        <v>0</v>
      </c>
      <c r="P138" s="4">
        <v>58.887265244499808</v>
      </c>
      <c r="Q138" s="4">
        <v>11.777453048899963</v>
      </c>
      <c r="R138" s="4">
        <v>1.0164779529662491</v>
      </c>
      <c r="S138" s="4">
        <v>9.4367874056513507E-2</v>
      </c>
      <c r="T138" s="4">
        <v>519.02330731082429</v>
      </c>
      <c r="U138" s="4">
        <v>0</v>
      </c>
      <c r="V138" s="4">
        <v>5.0718730113140528E-2</v>
      </c>
      <c r="W138" s="4">
        <v>0</v>
      </c>
      <c r="X138" s="4">
        <v>7.917999732813194E-3</v>
      </c>
      <c r="Y138" s="4">
        <v>7.9179997328131932</v>
      </c>
      <c r="Z138" s="4">
        <v>7.3115840287939804</v>
      </c>
      <c r="AA138" s="4">
        <v>20.725954003050205</v>
      </c>
      <c r="AB138" s="4">
        <v>0.29619749645288068</v>
      </c>
      <c r="AC138" s="4">
        <v>9.7213724083296604</v>
      </c>
      <c r="AD138" s="4">
        <v>384.14769943461289</v>
      </c>
      <c r="AE138" s="4">
        <v>1.1936759706642162</v>
      </c>
      <c r="AF138" s="4">
        <v>0.90215272227876209</v>
      </c>
      <c r="AG138" s="4">
        <v>0.20263898794929774</v>
      </c>
      <c r="AH138" s="4">
        <v>1.8434710196347905</v>
      </c>
      <c r="AI138" s="4">
        <v>1.3685522898829836</v>
      </c>
      <c r="AJ138" s="4">
        <v>5.9430317389109968</v>
      </c>
      <c r="AK138" s="4">
        <v>6.1936525950922308</v>
      </c>
      <c r="AL138" s="4">
        <v>0.20263898794929774</v>
      </c>
      <c r="AM138" s="4">
        <v>0.61501273748036667</v>
      </c>
      <c r="AN138" s="4">
        <v>82.039995656684397</v>
      </c>
      <c r="AO138" s="4">
        <v>3.8319969339858526E-2</v>
      </c>
      <c r="AP138" s="4">
        <v>0</v>
      </c>
      <c r="AQ138" s="4">
        <v>0</v>
      </c>
      <c r="AR138" s="4">
        <v>0</v>
      </c>
      <c r="AS138" s="4">
        <v>1.3901246330391288</v>
      </c>
      <c r="AT138" s="4">
        <v>1.3931704132643026</v>
      </c>
      <c r="AU138" s="4">
        <v>100.92218944512945</v>
      </c>
      <c r="AV138" s="4">
        <v>134.46030648456289</v>
      </c>
      <c r="AW138" s="4">
        <v>122.23664225869355</v>
      </c>
      <c r="AX138" s="4">
        <v>0</v>
      </c>
      <c r="AY138" s="4">
        <v>6.3443666339677185E-2</v>
      </c>
      <c r="AZ138" s="4">
        <v>1.7357069580683744</v>
      </c>
      <c r="BA138" s="4">
        <v>3.8602110328097297</v>
      </c>
      <c r="BB138" s="4">
        <v>122.74101966431999</v>
      </c>
      <c r="BG138" s="4" t="s">
        <v>406</v>
      </c>
    </row>
    <row r="139" spans="1:59" x14ac:dyDescent="0.35">
      <c r="A139" s="4" t="s">
        <v>397</v>
      </c>
      <c r="B139" s="4" t="s">
        <v>236</v>
      </c>
      <c r="C139" s="4" t="s">
        <v>397</v>
      </c>
      <c r="D139" s="4">
        <v>0</v>
      </c>
      <c r="E139" s="4" t="s">
        <v>238</v>
      </c>
      <c r="F139" s="4">
        <v>38718</v>
      </c>
      <c r="G139" s="4">
        <v>2025</v>
      </c>
      <c r="H139" s="4">
        <v>122.770562999999</v>
      </c>
      <c r="I139" s="4">
        <v>4794.5289711444238</v>
      </c>
      <c r="J139" s="4">
        <v>39052.757061515331</v>
      </c>
      <c r="K139" s="4">
        <v>3.7491788934393734E-2</v>
      </c>
      <c r="L139" s="4">
        <v>0</v>
      </c>
      <c r="M139" s="4">
        <v>149.80973496248475</v>
      </c>
      <c r="N139" s="4">
        <v>63.46139980968357</v>
      </c>
      <c r="O139" s="4">
        <v>0</v>
      </c>
      <c r="P139" s="4">
        <v>57.692181645166876</v>
      </c>
      <c r="Q139" s="4">
        <v>11.538436329033376</v>
      </c>
      <c r="R139" s="4">
        <v>1.3267749785811129</v>
      </c>
      <c r="S139" s="4">
        <v>9.3983737201184539E-2</v>
      </c>
      <c r="T139" s="4">
        <v>516.91055460651501</v>
      </c>
      <c r="U139" s="4">
        <v>0</v>
      </c>
      <c r="V139" s="4">
        <v>5.0405650438496513E-2</v>
      </c>
      <c r="W139" s="4">
        <v>0</v>
      </c>
      <c r="X139" s="4">
        <v>7.7472492064347247E-3</v>
      </c>
      <c r="Y139" s="4">
        <v>7.7472492064347245</v>
      </c>
      <c r="Z139" s="4">
        <v>7.1535643140115344</v>
      </c>
      <c r="AA139" s="4">
        <v>20.289508016984986</v>
      </c>
      <c r="AB139" s="4">
        <v>0.29009124831733152</v>
      </c>
      <c r="AC139" s="4">
        <v>9.5178107830888976</v>
      </c>
      <c r="AD139" s="4">
        <v>376.25011822010708</v>
      </c>
      <c r="AE139" s="4">
        <v>1.1685145977618872</v>
      </c>
      <c r="AF139" s="4">
        <v>0.883240622674347</v>
      </c>
      <c r="AG139" s="4">
        <v>0.19846110485937404</v>
      </c>
      <c r="AH139" s="4">
        <v>1.8036294800196813</v>
      </c>
      <c r="AI139" s="4">
        <v>1.3389748082236714</v>
      </c>
      <c r="AJ139" s="4">
        <v>5.8145895057878629</v>
      </c>
      <c r="AK139" s="4">
        <v>6.0663328999892965</v>
      </c>
      <c r="AL139" s="4">
        <v>0.19846110485937404</v>
      </c>
      <c r="AM139" s="4">
        <v>0.60230637637554219</v>
      </c>
      <c r="AN139" s="4">
        <v>80.266927513944239</v>
      </c>
      <c r="AO139" s="4">
        <v>3.7491788934393734E-2</v>
      </c>
      <c r="AP139" s="4">
        <v>0</v>
      </c>
      <c r="AQ139" s="4">
        <v>0</v>
      </c>
      <c r="AR139" s="4">
        <v>0</v>
      </c>
      <c r="AS139" s="4">
        <v>1.3901246330391288</v>
      </c>
      <c r="AT139" s="4">
        <v>1.3912964499699856</v>
      </c>
      <c r="AU139" s="4">
        <v>100.78643830025756</v>
      </c>
      <c r="AV139" s="4">
        <v>134.28594630176798</v>
      </c>
      <c r="AW139" s="4">
        <v>122.07813300160726</v>
      </c>
      <c r="AX139" s="4">
        <v>0</v>
      </c>
      <c r="AY139" s="4">
        <v>6.3103475435188711E-2</v>
      </c>
      <c r="AZ139" s="4">
        <v>1.6158519956936468</v>
      </c>
      <c r="BA139" s="4">
        <v>3.8550186358747034</v>
      </c>
      <c r="BB139" s="4">
        <v>117.8084034583015</v>
      </c>
      <c r="BG139" s="4" t="s">
        <v>407</v>
      </c>
    </row>
    <row r="140" spans="1:59" x14ac:dyDescent="0.35">
      <c r="A140" s="4" t="s">
        <v>397</v>
      </c>
      <c r="B140" s="4" t="s">
        <v>236</v>
      </c>
      <c r="C140" s="4" t="s">
        <v>397</v>
      </c>
      <c r="D140" s="4" t="s">
        <v>408</v>
      </c>
      <c r="E140" s="4" t="s">
        <v>238</v>
      </c>
      <c r="F140" s="4">
        <v>40545</v>
      </c>
      <c r="G140" s="4">
        <v>2030</v>
      </c>
      <c r="H140" s="4">
        <v>120.21754900000001</v>
      </c>
      <c r="I140" s="4">
        <v>5039.0981341684019</v>
      </c>
      <c r="J140" s="4">
        <v>41916.493690687392</v>
      </c>
      <c r="K140" s="4">
        <v>3.6529601470020545E-2</v>
      </c>
      <c r="L140" s="4">
        <v>0</v>
      </c>
      <c r="M140" s="4">
        <v>149.80973496248475</v>
      </c>
      <c r="N140" s="4">
        <v>61.864788220485941</v>
      </c>
      <c r="O140" s="4">
        <v>0</v>
      </c>
      <c r="P140" s="4">
        <v>56.240716564078127</v>
      </c>
      <c r="Q140" s="4">
        <v>11.248143312815625</v>
      </c>
      <c r="R140" s="4">
        <v>1.2994406510719103</v>
      </c>
      <c r="S140" s="4">
        <v>9.3564903014414516E-2</v>
      </c>
      <c r="T140" s="4">
        <v>514.60696657927986</v>
      </c>
      <c r="U140" s="4">
        <v>0</v>
      </c>
      <c r="V140" s="4">
        <v>5.0043312073513216E-2</v>
      </c>
      <c r="W140" s="4">
        <v>0</v>
      </c>
      <c r="X140" s="4">
        <v>7.548600025512925E-3</v>
      </c>
      <c r="Y140" s="4">
        <v>7.5486000255129246</v>
      </c>
      <c r="Z140" s="4">
        <v>6.9699755842079538</v>
      </c>
      <c r="AA140" s="4">
        <v>19.774182885425112</v>
      </c>
      <c r="AB140" s="4">
        <v>0.28278479587027605</v>
      </c>
      <c r="AC140" s="4">
        <v>9.2766106677573745</v>
      </c>
      <c r="AD140" s="4">
        <v>366.78371764375595</v>
      </c>
      <c r="AE140" s="4">
        <v>1.1388566831112445</v>
      </c>
      <c r="AF140" s="4">
        <v>0.86087744426981194</v>
      </c>
      <c r="AG140" s="4">
        <v>0.19346806498042876</v>
      </c>
      <c r="AH140" s="4">
        <v>1.7573412199666421</v>
      </c>
      <c r="AI140" s="4">
        <v>1.3046114232745367</v>
      </c>
      <c r="AJ140" s="4">
        <v>5.6653641609334171</v>
      </c>
      <c r="AK140" s="4">
        <v>5.9137113467128151</v>
      </c>
      <c r="AL140" s="4">
        <v>0.19346806498042876</v>
      </c>
      <c r="AM140" s="4">
        <v>0.58715308092897567</v>
      </c>
      <c r="AN140" s="4">
        <v>78.206960954524646</v>
      </c>
      <c r="AO140" s="4">
        <v>3.6529601470020545E-2</v>
      </c>
      <c r="AP140" s="4">
        <v>0</v>
      </c>
      <c r="AQ140" s="4">
        <v>0</v>
      </c>
      <c r="AR140" s="4">
        <v>0</v>
      </c>
      <c r="AS140" s="4">
        <v>1.3901246330391288</v>
      </c>
      <c r="AT140" s="4">
        <v>1.3905754715166045</v>
      </c>
      <c r="AU140" s="4">
        <v>100.73421014254961</v>
      </c>
      <c r="AV140" s="4">
        <v>134.21948521783841</v>
      </c>
      <c r="AW140" s="4">
        <v>122.01771383439856</v>
      </c>
      <c r="AX140" s="4">
        <v>0</v>
      </c>
      <c r="AY140" s="4">
        <v>6.2791165585258477E-2</v>
      </c>
      <c r="AZ140" s="4">
        <v>1.4980061559683564</v>
      </c>
      <c r="BA140" s="4">
        <v>3.853020941297169</v>
      </c>
      <c r="BB140" s="4">
        <v>112.875787252283</v>
      </c>
      <c r="BG140" s="4" t="s">
        <v>409</v>
      </c>
    </row>
    <row r="141" spans="1:59" x14ac:dyDescent="0.35">
      <c r="A141" s="4" t="s">
        <v>397</v>
      </c>
      <c r="B141" s="4" t="s">
        <v>236</v>
      </c>
      <c r="C141" s="4" t="s">
        <v>397</v>
      </c>
      <c r="D141" s="4">
        <v>0</v>
      </c>
      <c r="E141" s="4" t="s">
        <v>238</v>
      </c>
      <c r="F141" s="4">
        <v>46026</v>
      </c>
      <c r="G141" s="4">
        <v>2035</v>
      </c>
      <c r="H141" s="4">
        <v>117.34894899999901</v>
      </c>
      <c r="I141" s="4">
        <v>5296.1427824511484</v>
      </c>
      <c r="J141" s="4">
        <v>45131.574058249069</v>
      </c>
      <c r="K141" s="4">
        <v>3.5436154080239569E-2</v>
      </c>
      <c r="L141" s="4">
        <v>0</v>
      </c>
      <c r="M141" s="4">
        <v>149.80973496248475</v>
      </c>
      <c r="N141" s="4">
        <v>60.024951439141127</v>
      </c>
      <c r="O141" s="4">
        <v>0</v>
      </c>
      <c r="P141" s="4">
        <v>54.568137671946474</v>
      </c>
      <c r="Q141" s="4">
        <v>10.913627534389295</v>
      </c>
      <c r="R141" s="4">
        <v>1.2592797221757142</v>
      </c>
      <c r="S141" s="4">
        <v>9.300149364260081E-2</v>
      </c>
      <c r="T141" s="4">
        <v>511.50821503430456</v>
      </c>
      <c r="U141" s="4">
        <v>0</v>
      </c>
      <c r="V141" s="4">
        <v>4.9582025044848467E-2</v>
      </c>
      <c r="W141" s="4">
        <v>0</v>
      </c>
      <c r="X141" s="4">
        <v>7.3227120470982345E-3</v>
      </c>
      <c r="Y141" s="4">
        <v>7.3227120470982348</v>
      </c>
      <c r="Z141" s="4">
        <v>6.7613420020528352</v>
      </c>
      <c r="AA141" s="4">
        <v>19.184289356775579</v>
      </c>
      <c r="AB141" s="4">
        <v>0.27437184941614057</v>
      </c>
      <c r="AC141" s="4">
        <v>9.0000767032000635</v>
      </c>
      <c r="AD141" s="4">
        <v>355.87554907108284</v>
      </c>
      <c r="AE141" s="4">
        <v>1.1048906177572277</v>
      </c>
      <c r="AF141" s="4">
        <v>0.83522227809703109</v>
      </c>
      <c r="AG141" s="4">
        <v>0.18771439359149586</v>
      </c>
      <c r="AH141" s="4">
        <v>1.7047383967055114</v>
      </c>
      <c r="AI141" s="4">
        <v>1.2655602456527735</v>
      </c>
      <c r="AJ141" s="4">
        <v>5.4957817564000617</v>
      </c>
      <c r="AK141" s="4">
        <v>5.7378396762051711</v>
      </c>
      <c r="AL141" s="4">
        <v>0.18771439359149586</v>
      </c>
      <c r="AM141" s="4">
        <v>0.56969135729512121</v>
      </c>
      <c r="AN141" s="4">
        <v>75.865977371974239</v>
      </c>
      <c r="AO141" s="4">
        <v>3.5436154080239569E-2</v>
      </c>
      <c r="AP141" s="4">
        <v>0</v>
      </c>
      <c r="AQ141" s="4">
        <v>0</v>
      </c>
      <c r="AR141" s="4">
        <v>0</v>
      </c>
      <c r="AS141" s="4">
        <v>1.3901246330391288</v>
      </c>
      <c r="AT141" s="4">
        <v>1.39029808618477</v>
      </c>
      <c r="AU141" s="4">
        <v>100.71411616499876</v>
      </c>
      <c r="AV141" s="4">
        <v>134.19391534160505</v>
      </c>
      <c r="AW141" s="4">
        <v>121.99446849236823</v>
      </c>
      <c r="AX141" s="4">
        <v>0</v>
      </c>
      <c r="AY141" s="4">
        <v>6.2401172822589973E-2</v>
      </c>
      <c r="AZ141" s="4">
        <v>1.3826500432280933</v>
      </c>
      <c r="BA141" s="4">
        <v>3.8522523591423283</v>
      </c>
      <c r="BB141" s="4">
        <v>112.875787252283</v>
      </c>
      <c r="BG141" s="4" t="s">
        <v>410</v>
      </c>
    </row>
    <row r="142" spans="1:59" x14ac:dyDescent="0.35">
      <c r="A142" s="4" t="s">
        <v>397</v>
      </c>
      <c r="B142" s="4" t="s">
        <v>236</v>
      </c>
      <c r="C142" s="4" t="s">
        <v>397</v>
      </c>
      <c r="D142" s="4">
        <v>0</v>
      </c>
      <c r="E142" s="4" t="s">
        <v>238</v>
      </c>
      <c r="F142" s="4">
        <v>47853</v>
      </c>
      <c r="G142" s="4">
        <v>2040</v>
      </c>
      <c r="H142" s="4">
        <v>114.340034</v>
      </c>
      <c r="I142" s="4">
        <v>5566.2992911207348</v>
      </c>
      <c r="J142" s="4">
        <v>48681.980373739745</v>
      </c>
      <c r="K142" s="4">
        <v>3.43458618756185E-2</v>
      </c>
      <c r="L142" s="4">
        <v>0</v>
      </c>
      <c r="M142" s="4">
        <v>149.80973496248475</v>
      </c>
      <c r="N142" s="4">
        <v>58.182582354750039</v>
      </c>
      <c r="O142" s="4">
        <v>0</v>
      </c>
      <c r="P142" s="4">
        <v>52.893256686136397</v>
      </c>
      <c r="Q142" s="4">
        <v>10.57865133722728</v>
      </c>
      <c r="R142" s="4">
        <v>1.2208950625827848</v>
      </c>
      <c r="S142" s="4">
        <v>9.2519225044373168E-2</v>
      </c>
      <c r="T142" s="4">
        <v>508.85573774405248</v>
      </c>
      <c r="U142" s="4">
        <v>0</v>
      </c>
      <c r="V142" s="4">
        <v>4.9150615054228165E-2</v>
      </c>
      <c r="W142" s="4">
        <v>0</v>
      </c>
      <c r="X142" s="4">
        <v>7.0974328663743307E-3</v>
      </c>
      <c r="Y142" s="4">
        <v>7.0974328663743309</v>
      </c>
      <c r="Z142" s="4">
        <v>6.5533104402495184</v>
      </c>
      <c r="AA142" s="4">
        <v>18.59478116231049</v>
      </c>
      <c r="AB142" s="4">
        <v>0.26594931901694874</v>
      </c>
      <c r="AC142" s="4">
        <v>8.7235911384744256</v>
      </c>
      <c r="AD142" s="4">
        <v>344.95246655222786</v>
      </c>
      <c r="AE142" s="4">
        <v>1.0709416556372757</v>
      </c>
      <c r="AF142" s="4">
        <v>0.80956672056477907</v>
      </c>
      <c r="AG142" s="4">
        <v>0.18195280300030919</v>
      </c>
      <c r="AH142" s="4">
        <v>1.6522873609458859</v>
      </c>
      <c r="AI142" s="4">
        <v>1.2266217517296143</v>
      </c>
      <c r="AJ142" s="4">
        <v>5.3266886885199041</v>
      </c>
      <c r="AK142" s="4">
        <v>5.5617259405472419</v>
      </c>
      <c r="AL142" s="4">
        <v>0.18195280300030919</v>
      </c>
      <c r="AM142" s="4">
        <v>0.552205599803264</v>
      </c>
      <c r="AN142" s="4">
        <v>73.531748789004297</v>
      </c>
      <c r="AO142" s="4">
        <v>3.43458618756185E-2</v>
      </c>
      <c r="AP142" s="4">
        <v>0</v>
      </c>
      <c r="AQ142" s="4">
        <v>0</v>
      </c>
      <c r="AR142" s="4">
        <v>0</v>
      </c>
      <c r="AS142" s="4">
        <v>1.3901246330391288</v>
      </c>
      <c r="AT142" s="4">
        <v>1.3901913664597128</v>
      </c>
      <c r="AU142" s="4">
        <v>100.70638531728105</v>
      </c>
      <c r="AV142" s="4">
        <v>134.18407772638824</v>
      </c>
      <c r="AW142" s="4">
        <v>121.98552520580749</v>
      </c>
      <c r="AX142" s="4">
        <v>0</v>
      </c>
      <c r="AY142" s="4">
        <v>6.207303442269687E-2</v>
      </c>
      <c r="AZ142" s="4">
        <v>1.2750720892238105</v>
      </c>
      <c r="BA142" s="4">
        <v>3.8519566590211065</v>
      </c>
      <c r="BB142" s="4">
        <v>112.875787252283</v>
      </c>
      <c r="BG142" s="4" t="s">
        <v>411</v>
      </c>
    </row>
    <row r="143" spans="1:59" x14ac:dyDescent="0.35">
      <c r="A143" s="4" t="s">
        <v>397</v>
      </c>
      <c r="B143" s="4" t="s">
        <v>236</v>
      </c>
      <c r="C143" s="4" t="s">
        <v>397</v>
      </c>
      <c r="D143" s="4">
        <v>0</v>
      </c>
      <c r="E143" s="4" t="s">
        <v>238</v>
      </c>
      <c r="F143" s="4">
        <v>53334</v>
      </c>
      <c r="G143" s="4">
        <v>2045</v>
      </c>
      <c r="H143" s="4">
        <v>111.365735</v>
      </c>
      <c r="I143" s="4">
        <v>5850.2364968323973</v>
      </c>
      <c r="J143" s="4">
        <v>52531.745934531806</v>
      </c>
      <c r="K143" s="4">
        <v>3.3305468001800689E-2</v>
      </c>
      <c r="L143" s="4">
        <v>0</v>
      </c>
      <c r="M143" s="4">
        <v>149.80973496248475</v>
      </c>
      <c r="N143" s="4">
        <v>56.421800556604637</v>
      </c>
      <c r="O143" s="4">
        <v>0</v>
      </c>
      <c r="P143" s="4">
        <v>51.292545960549667</v>
      </c>
      <c r="Q143" s="4">
        <v>10.258509192109933</v>
      </c>
      <c r="R143" s="4">
        <v>1.1993463539481359</v>
      </c>
      <c r="S143" s="4">
        <v>9.2115489491538249E-2</v>
      </c>
      <c r="T143" s="4">
        <v>506.63519220346041</v>
      </c>
      <c r="U143" s="4">
        <v>0</v>
      </c>
      <c r="V143" s="4">
        <v>4.8756674262994848E-2</v>
      </c>
      <c r="W143" s="4">
        <v>0</v>
      </c>
      <c r="X143" s="4">
        <v>6.8824488383048242E-3</v>
      </c>
      <c r="Y143" s="4">
        <v>6.8824488383048239</v>
      </c>
      <c r="Z143" s="4">
        <v>6.3547996542936156</v>
      </c>
      <c r="AA143" s="4">
        <v>18.031793841220264</v>
      </c>
      <c r="AB143" s="4">
        <v>0.25790046302249081</v>
      </c>
      <c r="AC143" s="4">
        <v>8.4594981953759714</v>
      </c>
      <c r="AD143" s="4">
        <v>334.51313531118029</v>
      </c>
      <c r="AE143" s="4">
        <v>1.0385182273683948</v>
      </c>
      <c r="AF143" s="4">
        <v>0.78505939975103634</v>
      </c>
      <c r="AG143" s="4">
        <v>0.17644635810429085</v>
      </c>
      <c r="AH143" s="4">
        <v>1.6022368001435381</v>
      </c>
      <c r="AI143" s="4">
        <v>1.1894653175538545</v>
      </c>
      <c r="AJ143" s="4">
        <v>5.1653343367397611</v>
      </c>
      <c r="AK143" s="4">
        <v>5.3934112077517975</v>
      </c>
      <c r="AL143" s="4">
        <v>0.17644635810429085</v>
      </c>
      <c r="AM143" s="4">
        <v>0.53549417982813852</v>
      </c>
      <c r="AN143" s="4">
        <v>71.304348549399378</v>
      </c>
      <c r="AO143" s="4">
        <v>3.3305468001800689E-2</v>
      </c>
      <c r="AP143" s="4">
        <v>0</v>
      </c>
      <c r="AQ143" s="4">
        <v>0</v>
      </c>
      <c r="AR143" s="4">
        <v>0</v>
      </c>
      <c r="AS143" s="4">
        <v>1.3901246330391288</v>
      </c>
      <c r="AT143" s="4">
        <v>1.3901503076926864</v>
      </c>
      <c r="AU143" s="4">
        <v>100.70341099294514</v>
      </c>
      <c r="AV143" s="4">
        <v>134.18029285577444</v>
      </c>
      <c r="AW143" s="4">
        <v>121.98208441434039</v>
      </c>
      <c r="AX143" s="4">
        <v>0</v>
      </c>
      <c r="AY143" s="4">
        <v>6.1800416782638069E-2</v>
      </c>
      <c r="AZ143" s="4">
        <v>1.1764394212150768</v>
      </c>
      <c r="BA143" s="4">
        <v>3.8518428929635165</v>
      </c>
      <c r="BB143" s="4">
        <v>112.875787252283</v>
      </c>
      <c r="BG143" s="4" t="s">
        <v>412</v>
      </c>
    </row>
    <row r="144" spans="1:59" x14ac:dyDescent="0.35">
      <c r="A144" s="4" t="s">
        <v>397</v>
      </c>
      <c r="B144" s="4" t="s">
        <v>236</v>
      </c>
      <c r="C144" s="4" t="s">
        <v>397</v>
      </c>
      <c r="D144" s="4">
        <v>0</v>
      </c>
      <c r="E144" s="4" t="s">
        <v>238</v>
      </c>
      <c r="F144" s="4">
        <v>36891</v>
      </c>
      <c r="G144" s="4">
        <v>2050</v>
      </c>
      <c r="H144" s="4">
        <v>108.548677</v>
      </c>
      <c r="I144" s="4">
        <v>6148.6573536326659</v>
      </c>
      <c r="J144" s="4">
        <v>56644.240386574827</v>
      </c>
      <c r="K144" s="4">
        <v>3.2344655884476214E-2</v>
      </c>
      <c r="L144" s="4">
        <v>0</v>
      </c>
      <c r="M144" s="4">
        <v>149.80973496248475</v>
      </c>
      <c r="N144" s="4">
        <v>54.794740039316771</v>
      </c>
      <c r="O144" s="4">
        <v>0</v>
      </c>
      <c r="P144" s="4">
        <v>49.813400035742518</v>
      </c>
      <c r="Q144" s="4">
        <v>9.9626800071485029</v>
      </c>
      <c r="R144" s="4">
        <v>1.1482895659851284</v>
      </c>
      <c r="S144" s="4">
        <v>9.1780759402056128E-2</v>
      </c>
      <c r="T144" s="4">
        <v>504.79417671130875</v>
      </c>
      <c r="U144" s="4">
        <v>0</v>
      </c>
      <c r="V144" s="4">
        <v>4.8402416174605799E-2</v>
      </c>
      <c r="W144" s="4">
        <v>0</v>
      </c>
      <c r="X144" s="4">
        <v>6.6839040681316367E-3</v>
      </c>
      <c r="Y144" s="4">
        <v>6.6839040681316364</v>
      </c>
      <c r="Z144" s="4">
        <v>6.1714733455119877</v>
      </c>
      <c r="AA144" s="4">
        <v>17.511708568390421</v>
      </c>
      <c r="AB144" s="4">
        <v>0.25046311546942313</v>
      </c>
      <c r="AC144" s="4">
        <v>8.2155140531822539</v>
      </c>
      <c r="AD144" s="4">
        <v>324.86662361558638</v>
      </c>
      <c r="AE144" s="4">
        <v>1.0085649799943552</v>
      </c>
      <c r="AF144" s="4">
        <v>0.76241753911695986</v>
      </c>
      <c r="AG144" s="4">
        <v>0.17135809612295425</v>
      </c>
      <c r="AH144" s="4">
        <v>1.5560147043508028</v>
      </c>
      <c r="AI144" s="4">
        <v>1.1551510514945642</v>
      </c>
      <c r="AJ144" s="4">
        <v>5.0163222940174235</v>
      </c>
      <c r="AK144" s="4">
        <v>5.2378790137583255</v>
      </c>
      <c r="AL144" s="4">
        <v>0.17135809612295425</v>
      </c>
      <c r="AM144" s="4">
        <v>0.52005189637315186</v>
      </c>
      <c r="AN144" s="4">
        <v>69.247326498230876</v>
      </c>
      <c r="AO144" s="4">
        <v>3.2344655884476214E-2</v>
      </c>
      <c r="AP144" s="4">
        <v>0</v>
      </c>
      <c r="AQ144" s="4">
        <v>0</v>
      </c>
      <c r="AR144" s="4">
        <v>0</v>
      </c>
      <c r="AS144" s="4">
        <v>1.3901246330391288</v>
      </c>
      <c r="AT144" s="4">
        <v>1.3901345109658039</v>
      </c>
      <c r="AU144" s="4">
        <v>100.70226666756477</v>
      </c>
      <c r="AV144" s="4">
        <v>134.17883668522421</v>
      </c>
      <c r="AW144" s="4">
        <v>121.98076062293109</v>
      </c>
      <c r="AX144" s="4">
        <v>0</v>
      </c>
      <c r="AY144" s="4">
        <v>6.1575177633271722E-2</v>
      </c>
      <c r="AZ144" s="4">
        <v>1.0870509907634947</v>
      </c>
      <c r="BA144" s="4">
        <v>3.8517991232288065</v>
      </c>
      <c r="BB144" s="4">
        <v>112.875787252283</v>
      </c>
      <c r="BG144" s="4" t="s">
        <v>413</v>
      </c>
    </row>
    <row r="145" spans="1:59" x14ac:dyDescent="0.35">
      <c r="A145" s="4" t="s">
        <v>397</v>
      </c>
      <c r="B145" s="4" t="s">
        <v>236</v>
      </c>
      <c r="C145" s="4" t="s">
        <v>397</v>
      </c>
      <c r="D145" s="4">
        <v>0</v>
      </c>
      <c r="E145" s="4" t="s">
        <v>250</v>
      </c>
      <c r="F145" s="4">
        <v>38718</v>
      </c>
      <c r="G145" s="4">
        <v>2000</v>
      </c>
      <c r="H145" s="4">
        <v>125.72031</v>
      </c>
      <c r="I145" s="4">
        <v>3624.5930488341396</v>
      </c>
      <c r="J145" s="4">
        <v>28830.608585312424</v>
      </c>
      <c r="K145" s="4">
        <v>0</v>
      </c>
      <c r="L145" s="4">
        <v>0</v>
      </c>
      <c r="M145" s="4">
        <v>92.708349951067106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4">
        <v>0</v>
      </c>
      <c r="V145" s="4">
        <v>0</v>
      </c>
      <c r="W145" s="4">
        <v>0</v>
      </c>
      <c r="X145" s="4">
        <v>0</v>
      </c>
      <c r="Y145" s="4">
        <v>0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  <c r="AF145" s="4">
        <v>0</v>
      </c>
      <c r="AG145" s="4">
        <v>0</v>
      </c>
      <c r="AH145" s="4">
        <v>0</v>
      </c>
      <c r="AI145" s="4">
        <v>0</v>
      </c>
      <c r="AJ145" s="4">
        <v>0</v>
      </c>
      <c r="AK145" s="4">
        <v>0</v>
      </c>
      <c r="AL145" s="4">
        <v>0</v>
      </c>
      <c r="AM145" s="4">
        <v>0</v>
      </c>
      <c r="AN145" s="4">
        <v>0</v>
      </c>
      <c r="AO145" s="4">
        <v>0</v>
      </c>
      <c r="AP145" s="4">
        <v>0</v>
      </c>
      <c r="AQ145" s="4">
        <v>0</v>
      </c>
      <c r="AR145" s="4">
        <v>0</v>
      </c>
      <c r="AS145" s="4">
        <v>1.1915353997478244</v>
      </c>
      <c r="AT145" s="4">
        <v>1.3106889397226069</v>
      </c>
      <c r="AU145" s="4">
        <v>0</v>
      </c>
      <c r="AV145" s="4">
        <v>0</v>
      </c>
      <c r="AW145" s="4">
        <v>0</v>
      </c>
      <c r="AX145" s="4">
        <v>0</v>
      </c>
      <c r="AY145" s="4">
        <v>0</v>
      </c>
      <c r="AZ145" s="4">
        <v>0</v>
      </c>
      <c r="BA145" s="4">
        <v>3.6316705103175591</v>
      </c>
      <c r="BB145" s="4">
        <v>127.4345352</v>
      </c>
      <c r="BG145" s="4" t="s">
        <v>414</v>
      </c>
    </row>
    <row r="146" spans="1:59" x14ac:dyDescent="0.35">
      <c r="A146" s="4" t="s">
        <v>397</v>
      </c>
      <c r="B146" s="4" t="s">
        <v>236</v>
      </c>
      <c r="C146" s="4" t="s">
        <v>397</v>
      </c>
      <c r="D146" s="4">
        <v>0</v>
      </c>
      <c r="E146" s="4" t="s">
        <v>250</v>
      </c>
      <c r="F146" s="4">
        <v>40545</v>
      </c>
      <c r="G146" s="4">
        <v>2005</v>
      </c>
      <c r="H146" s="4">
        <v>126.392944</v>
      </c>
      <c r="I146" s="4">
        <v>3872.8440000000001</v>
      </c>
      <c r="J146" s="4">
        <v>30641.299090240354</v>
      </c>
      <c r="K146" s="4">
        <v>0</v>
      </c>
      <c r="L146" s="4">
        <v>0</v>
      </c>
      <c r="M146" s="4">
        <v>121.25904245677594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4">
        <v>0</v>
      </c>
      <c r="V146" s="4">
        <v>0</v>
      </c>
      <c r="W146" s="4">
        <v>0</v>
      </c>
      <c r="X146" s="4">
        <v>0</v>
      </c>
      <c r="Y146" s="4">
        <v>0</v>
      </c>
      <c r="Z146" s="4">
        <v>0</v>
      </c>
      <c r="AA146" s="4">
        <v>0</v>
      </c>
      <c r="AB146" s="4">
        <v>0</v>
      </c>
      <c r="AC146" s="4">
        <v>0</v>
      </c>
      <c r="AD146" s="4">
        <v>0</v>
      </c>
      <c r="AE146" s="4">
        <v>0</v>
      </c>
      <c r="AF146" s="4">
        <v>0</v>
      </c>
      <c r="AG146" s="4">
        <v>0</v>
      </c>
      <c r="AH146" s="4">
        <v>0</v>
      </c>
      <c r="AI146" s="4">
        <v>0</v>
      </c>
      <c r="AJ146" s="4">
        <v>0</v>
      </c>
      <c r="AK146" s="4">
        <v>0</v>
      </c>
      <c r="AL146" s="4">
        <v>0</v>
      </c>
      <c r="AM146" s="4">
        <v>0</v>
      </c>
      <c r="AN146" s="4">
        <v>0</v>
      </c>
      <c r="AO146" s="4">
        <v>0</v>
      </c>
      <c r="AP146" s="4">
        <v>0</v>
      </c>
      <c r="AQ146" s="4">
        <v>0</v>
      </c>
      <c r="AR146" s="4">
        <v>0</v>
      </c>
      <c r="AS146" s="4">
        <v>1.1915353997478244</v>
      </c>
      <c r="AT146" s="4">
        <v>1.2373778851510551</v>
      </c>
      <c r="AU146" s="4">
        <v>0</v>
      </c>
      <c r="AV146" s="4">
        <v>0</v>
      </c>
      <c r="AW146" s="4">
        <v>0</v>
      </c>
      <c r="AX146" s="4">
        <v>0</v>
      </c>
      <c r="AY146" s="4">
        <v>0</v>
      </c>
      <c r="AZ146" s="4">
        <v>0</v>
      </c>
      <c r="BA146" s="4">
        <v>3.4285394798351216</v>
      </c>
      <c r="BB146" s="4">
        <v>127.4345352</v>
      </c>
      <c r="BG146" s="4" t="s">
        <v>415</v>
      </c>
    </row>
    <row r="147" spans="1:59" x14ac:dyDescent="0.35">
      <c r="A147" s="4" t="s">
        <v>397</v>
      </c>
      <c r="B147" s="4" t="s">
        <v>236</v>
      </c>
      <c r="C147" s="4" t="s">
        <v>397</v>
      </c>
      <c r="D147" s="4">
        <v>0</v>
      </c>
      <c r="E147" s="4" t="s">
        <v>250</v>
      </c>
      <c r="F147" s="4">
        <v>42372</v>
      </c>
      <c r="G147" s="4">
        <v>2010</v>
      </c>
      <c r="H147" s="4">
        <v>126.53592</v>
      </c>
      <c r="I147" s="4">
        <v>3863.7400656183231</v>
      </c>
      <c r="J147" s="4">
        <v>30534.729313370648</v>
      </c>
      <c r="K147" s="4">
        <v>0</v>
      </c>
      <c r="L147" s="4">
        <v>0</v>
      </c>
      <c r="M147" s="4">
        <v>149.80973496248475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4">
        <v>0</v>
      </c>
      <c r="V147" s="4">
        <v>0</v>
      </c>
      <c r="W147" s="4">
        <v>0</v>
      </c>
      <c r="X147" s="4">
        <v>0</v>
      </c>
      <c r="Y147" s="4">
        <v>0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  <c r="AE147" s="4">
        <v>0</v>
      </c>
      <c r="AF147" s="4">
        <v>0</v>
      </c>
      <c r="AG147" s="4">
        <v>0</v>
      </c>
      <c r="AH147" s="4">
        <v>0</v>
      </c>
      <c r="AI147" s="4">
        <v>0</v>
      </c>
      <c r="AJ147" s="4">
        <v>0</v>
      </c>
      <c r="AK147" s="4">
        <v>0</v>
      </c>
      <c r="AL147" s="4">
        <v>0</v>
      </c>
      <c r="AM147" s="4">
        <v>0</v>
      </c>
      <c r="AN147" s="4">
        <v>0</v>
      </c>
      <c r="AO147" s="4">
        <v>0</v>
      </c>
      <c r="AP147" s="4">
        <v>0</v>
      </c>
      <c r="AQ147" s="4">
        <v>0</v>
      </c>
      <c r="AR147" s="4">
        <v>0</v>
      </c>
      <c r="AS147" s="4">
        <v>1.1915353997478244</v>
      </c>
      <c r="AT147" s="4">
        <v>1.2091725884405833</v>
      </c>
      <c r="AU147" s="4">
        <v>0</v>
      </c>
      <c r="AV147" s="4">
        <v>0</v>
      </c>
      <c r="AW147" s="4">
        <v>0</v>
      </c>
      <c r="AX147" s="4">
        <v>0</v>
      </c>
      <c r="AY147" s="4">
        <v>0</v>
      </c>
      <c r="AZ147" s="4">
        <v>0</v>
      </c>
      <c r="BA147" s="4">
        <v>3.3503879511285044</v>
      </c>
      <c r="BB147" s="4">
        <v>127.4345352</v>
      </c>
      <c r="BG147" s="4" t="s">
        <v>416</v>
      </c>
    </row>
    <row r="148" spans="1:59" x14ac:dyDescent="0.35">
      <c r="A148" s="4" t="s">
        <v>397</v>
      </c>
      <c r="B148" s="4" t="s">
        <v>236</v>
      </c>
      <c r="C148" s="4" t="s">
        <v>397</v>
      </c>
      <c r="D148" s="4">
        <v>0</v>
      </c>
      <c r="E148" s="4" t="s">
        <v>250</v>
      </c>
      <c r="F148" s="4">
        <v>44199</v>
      </c>
      <c r="G148" s="4">
        <v>2015</v>
      </c>
      <c r="H148" s="4">
        <v>126.071988</v>
      </c>
      <c r="I148" s="4">
        <v>4245.0110146193938</v>
      </c>
      <c r="J148" s="4">
        <v>33671.326057136452</v>
      </c>
      <c r="K148" s="4">
        <v>0</v>
      </c>
      <c r="L148" s="4">
        <v>0</v>
      </c>
      <c r="M148" s="4">
        <v>149.80973496248475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4">
        <v>0</v>
      </c>
      <c r="V148" s="4">
        <v>0</v>
      </c>
      <c r="W148" s="4">
        <v>0</v>
      </c>
      <c r="X148" s="4">
        <v>0</v>
      </c>
      <c r="Y148" s="4">
        <v>0</v>
      </c>
      <c r="Z148" s="4">
        <v>0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  <c r="AF148" s="4">
        <v>0</v>
      </c>
      <c r="AG148" s="4">
        <v>0</v>
      </c>
      <c r="AH148" s="4">
        <v>0</v>
      </c>
      <c r="AI148" s="4">
        <v>0</v>
      </c>
      <c r="AJ148" s="4">
        <v>0</v>
      </c>
      <c r="AK148" s="4">
        <v>0</v>
      </c>
      <c r="AL148" s="4">
        <v>0</v>
      </c>
      <c r="AM148" s="4">
        <v>0</v>
      </c>
      <c r="AN148" s="4">
        <v>0</v>
      </c>
      <c r="AO148" s="4">
        <v>0</v>
      </c>
      <c r="AP148" s="4">
        <v>0</v>
      </c>
      <c r="AQ148" s="4">
        <v>0</v>
      </c>
      <c r="AR148" s="4">
        <v>0</v>
      </c>
      <c r="AS148" s="4">
        <v>1.1915353997478244</v>
      </c>
      <c r="AT148" s="4">
        <v>1.1983210358722145</v>
      </c>
      <c r="AU148" s="4">
        <v>0</v>
      </c>
      <c r="AV148" s="4">
        <v>0</v>
      </c>
      <c r="AW148" s="4">
        <v>0</v>
      </c>
      <c r="AX148" s="4">
        <v>0</v>
      </c>
      <c r="AY148" s="4">
        <v>0</v>
      </c>
      <c r="AZ148" s="4">
        <v>0</v>
      </c>
      <c r="BA148" s="4">
        <v>3.3203203567059512</v>
      </c>
      <c r="BB148" s="4">
        <v>125.08777743216</v>
      </c>
      <c r="BG148" s="4" t="s">
        <v>417</v>
      </c>
    </row>
    <row r="149" spans="1:59" x14ac:dyDescent="0.35">
      <c r="A149" s="4" t="s">
        <v>397</v>
      </c>
      <c r="B149" s="4" t="s">
        <v>236</v>
      </c>
      <c r="C149" s="4" t="s">
        <v>397</v>
      </c>
      <c r="D149" s="4">
        <v>0</v>
      </c>
      <c r="E149" s="4" t="s">
        <v>250</v>
      </c>
      <c r="F149" s="4">
        <v>38718</v>
      </c>
      <c r="G149" s="4">
        <v>2020</v>
      </c>
      <c r="H149" s="4">
        <v>124.803628</v>
      </c>
      <c r="I149" s="4">
        <v>4561.8298042804072</v>
      </c>
      <c r="J149" s="4">
        <v>36552.060844580628</v>
      </c>
      <c r="K149" s="4">
        <v>0</v>
      </c>
      <c r="L149" s="4">
        <v>0</v>
      </c>
      <c r="M149" s="4">
        <v>149.80973496248475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4">
        <v>0</v>
      </c>
      <c r="V149" s="4">
        <v>0</v>
      </c>
      <c r="W149" s="4">
        <v>0</v>
      </c>
      <c r="X149" s="4">
        <v>0</v>
      </c>
      <c r="Y149" s="4">
        <v>0</v>
      </c>
      <c r="Z149" s="4">
        <v>0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  <c r="AF149" s="4">
        <v>0</v>
      </c>
      <c r="AG149" s="4">
        <v>0</v>
      </c>
      <c r="AH149" s="4">
        <v>0</v>
      </c>
      <c r="AI149" s="4">
        <v>0</v>
      </c>
      <c r="AJ149" s="4">
        <v>0</v>
      </c>
      <c r="AK149" s="4">
        <v>0</v>
      </c>
      <c r="AL149" s="4">
        <v>0</v>
      </c>
      <c r="AM149" s="4">
        <v>0</v>
      </c>
      <c r="AN149" s="4">
        <v>0</v>
      </c>
      <c r="AO149" s="4">
        <v>0</v>
      </c>
      <c r="AP149" s="4">
        <v>0</v>
      </c>
      <c r="AQ149" s="4">
        <v>0</v>
      </c>
      <c r="AR149" s="4">
        <v>0</v>
      </c>
      <c r="AS149" s="4">
        <v>1.1915353997478244</v>
      </c>
      <c r="AT149" s="4">
        <v>1.1941460685122591</v>
      </c>
      <c r="AU149" s="4">
        <v>0</v>
      </c>
      <c r="AV149" s="4">
        <v>0</v>
      </c>
      <c r="AW149" s="4">
        <v>0</v>
      </c>
      <c r="AX149" s="4">
        <v>0</v>
      </c>
      <c r="AY149" s="4">
        <v>0</v>
      </c>
      <c r="AZ149" s="4">
        <v>0</v>
      </c>
      <c r="BA149" s="4">
        <v>3.3087523138369108</v>
      </c>
      <c r="BB149" s="4">
        <v>122.74101966431999</v>
      </c>
      <c r="BG149" s="4" t="s">
        <v>418</v>
      </c>
    </row>
    <row r="150" spans="1:59" x14ac:dyDescent="0.35">
      <c r="A150" s="4" t="s">
        <v>397</v>
      </c>
      <c r="B150" s="4" t="s">
        <v>236</v>
      </c>
      <c r="C150" s="4" t="s">
        <v>397</v>
      </c>
      <c r="D150" s="4">
        <v>0</v>
      </c>
      <c r="E150" s="4" t="s">
        <v>250</v>
      </c>
      <c r="F150" s="4">
        <v>35064</v>
      </c>
      <c r="G150" s="4">
        <v>2025</v>
      </c>
      <c r="H150" s="4">
        <v>122.770562999999</v>
      </c>
      <c r="I150" s="4">
        <v>4794.5289711444238</v>
      </c>
      <c r="J150" s="4">
        <v>39052.757061515331</v>
      </c>
      <c r="K150" s="4">
        <v>0</v>
      </c>
      <c r="L150" s="4">
        <v>0</v>
      </c>
      <c r="M150" s="4">
        <v>149.80973496248475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4">
        <v>0</v>
      </c>
      <c r="U150" s="4">
        <v>0</v>
      </c>
      <c r="V150" s="4">
        <v>0</v>
      </c>
      <c r="W150" s="4">
        <v>0</v>
      </c>
      <c r="X150" s="4">
        <v>0</v>
      </c>
      <c r="Y150" s="4">
        <v>0</v>
      </c>
      <c r="Z150" s="4">
        <v>0</v>
      </c>
      <c r="AA150" s="4">
        <v>0</v>
      </c>
      <c r="AB150" s="4">
        <v>0</v>
      </c>
      <c r="AC150" s="4">
        <v>0</v>
      </c>
      <c r="AD150" s="4">
        <v>0</v>
      </c>
      <c r="AE150" s="4">
        <v>0</v>
      </c>
      <c r="AF150" s="4">
        <v>0</v>
      </c>
      <c r="AG150" s="4">
        <v>0</v>
      </c>
      <c r="AH150" s="4">
        <v>0</v>
      </c>
      <c r="AI150" s="4">
        <v>0</v>
      </c>
      <c r="AJ150" s="4">
        <v>0</v>
      </c>
      <c r="AK150" s="4">
        <v>0</v>
      </c>
      <c r="AL150" s="4">
        <v>0</v>
      </c>
      <c r="AM150" s="4">
        <v>0</v>
      </c>
      <c r="AN150" s="4">
        <v>0</v>
      </c>
      <c r="AO150" s="4">
        <v>0</v>
      </c>
      <c r="AP150" s="4">
        <v>0</v>
      </c>
      <c r="AQ150" s="4">
        <v>0</v>
      </c>
      <c r="AR150" s="4">
        <v>0</v>
      </c>
      <c r="AS150" s="4">
        <v>1.1915353997478244</v>
      </c>
      <c r="AT150" s="4">
        <v>1.1925398142599875</v>
      </c>
      <c r="AU150" s="4">
        <v>0</v>
      </c>
      <c r="AV150" s="4">
        <v>0</v>
      </c>
      <c r="AW150" s="4">
        <v>0</v>
      </c>
      <c r="AX150" s="4">
        <v>0</v>
      </c>
      <c r="AY150" s="4">
        <v>0</v>
      </c>
      <c r="AZ150" s="4">
        <v>0</v>
      </c>
      <c r="BA150" s="4">
        <v>3.3043016878926026</v>
      </c>
      <c r="BB150" s="4">
        <v>117.8084034583015</v>
      </c>
      <c r="BG150" s="4" t="s">
        <v>419</v>
      </c>
    </row>
    <row r="151" spans="1:59" x14ac:dyDescent="0.35">
      <c r="A151" s="4" t="s">
        <v>397</v>
      </c>
      <c r="B151" s="4" t="s">
        <v>236</v>
      </c>
      <c r="C151" s="4" t="s">
        <v>397</v>
      </c>
      <c r="D151" s="4">
        <v>0</v>
      </c>
      <c r="E151" s="4" t="s">
        <v>250</v>
      </c>
      <c r="F151" s="4">
        <v>51507</v>
      </c>
      <c r="G151" s="4">
        <v>2030</v>
      </c>
      <c r="H151" s="4">
        <v>120.21754900000001</v>
      </c>
      <c r="I151" s="4">
        <v>5039.0981341684019</v>
      </c>
      <c r="J151" s="4">
        <v>41916.493690687392</v>
      </c>
      <c r="K151" s="4">
        <v>0</v>
      </c>
      <c r="L151" s="4">
        <v>0</v>
      </c>
      <c r="M151" s="4">
        <v>149.80973496248475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4">
        <v>0</v>
      </c>
      <c r="U151" s="4">
        <v>0</v>
      </c>
      <c r="V151" s="4">
        <v>0</v>
      </c>
      <c r="W151" s="4">
        <v>0</v>
      </c>
      <c r="X151" s="4">
        <v>0</v>
      </c>
      <c r="Y151" s="4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>
        <v>0</v>
      </c>
      <c r="AF151" s="4">
        <v>0</v>
      </c>
      <c r="AG151" s="4">
        <v>0</v>
      </c>
      <c r="AH151" s="4">
        <v>0</v>
      </c>
      <c r="AI151" s="4">
        <v>0</v>
      </c>
      <c r="AJ151" s="4">
        <v>0</v>
      </c>
      <c r="AK151" s="4">
        <v>0</v>
      </c>
      <c r="AL151" s="4">
        <v>0</v>
      </c>
      <c r="AM151" s="4">
        <v>0</v>
      </c>
      <c r="AN151" s="4">
        <v>0</v>
      </c>
      <c r="AO151" s="4">
        <v>0</v>
      </c>
      <c r="AP151" s="4">
        <v>0</v>
      </c>
      <c r="AQ151" s="4">
        <v>0</v>
      </c>
      <c r="AR151" s="4">
        <v>0</v>
      </c>
      <c r="AS151" s="4">
        <v>1.1915353997478244</v>
      </c>
      <c r="AT151" s="4">
        <v>1.1919218327285179</v>
      </c>
      <c r="AU151" s="4">
        <v>0</v>
      </c>
      <c r="AV151" s="4">
        <v>0</v>
      </c>
      <c r="AW151" s="4">
        <v>0</v>
      </c>
      <c r="AX151" s="4">
        <v>0</v>
      </c>
      <c r="AY151" s="4">
        <v>0</v>
      </c>
      <c r="AZ151" s="4">
        <v>0</v>
      </c>
      <c r="BA151" s="4">
        <v>3.3025893782547158</v>
      </c>
      <c r="BB151" s="4">
        <v>112.875787252283</v>
      </c>
      <c r="BG151" s="4" t="s">
        <v>420</v>
      </c>
    </row>
    <row r="152" spans="1:59" x14ac:dyDescent="0.35">
      <c r="A152" s="4" t="s">
        <v>397</v>
      </c>
      <c r="B152" s="4" t="s">
        <v>236</v>
      </c>
      <c r="C152" s="4" t="s">
        <v>397</v>
      </c>
      <c r="D152" s="4">
        <v>0</v>
      </c>
      <c r="E152" s="4" t="s">
        <v>250</v>
      </c>
      <c r="F152" s="4">
        <v>47853</v>
      </c>
      <c r="G152" s="4">
        <v>2035</v>
      </c>
      <c r="H152" s="4">
        <v>117.34894899999901</v>
      </c>
      <c r="I152" s="4">
        <v>5296.1427824511484</v>
      </c>
      <c r="J152" s="4">
        <v>45131.574058249069</v>
      </c>
      <c r="K152" s="4">
        <v>0</v>
      </c>
      <c r="L152" s="4">
        <v>0</v>
      </c>
      <c r="M152" s="4">
        <v>149.80973496248475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4">
        <v>0</v>
      </c>
      <c r="V152" s="4">
        <v>0</v>
      </c>
      <c r="W152" s="4">
        <v>0</v>
      </c>
      <c r="X152" s="4">
        <v>0</v>
      </c>
      <c r="Y152" s="4">
        <v>0</v>
      </c>
      <c r="Z152" s="4">
        <v>0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  <c r="AF152" s="4">
        <v>0</v>
      </c>
      <c r="AG152" s="4">
        <v>0</v>
      </c>
      <c r="AH152" s="4">
        <v>0</v>
      </c>
      <c r="AI152" s="4">
        <v>0</v>
      </c>
      <c r="AJ152" s="4">
        <v>0</v>
      </c>
      <c r="AK152" s="4">
        <v>0</v>
      </c>
      <c r="AL152" s="4">
        <v>0</v>
      </c>
      <c r="AM152" s="4">
        <v>0</v>
      </c>
      <c r="AN152" s="4">
        <v>0</v>
      </c>
      <c r="AO152" s="4">
        <v>0</v>
      </c>
      <c r="AP152" s="4">
        <v>0</v>
      </c>
      <c r="AQ152" s="4">
        <v>0</v>
      </c>
      <c r="AR152" s="4">
        <v>0</v>
      </c>
      <c r="AS152" s="4">
        <v>1.1915353997478244</v>
      </c>
      <c r="AT152" s="4">
        <v>1.1916840738726597</v>
      </c>
      <c r="AU152" s="4">
        <v>0</v>
      </c>
      <c r="AV152" s="4">
        <v>0</v>
      </c>
      <c r="AW152" s="4">
        <v>0</v>
      </c>
      <c r="AX152" s="4">
        <v>0</v>
      </c>
      <c r="AY152" s="4">
        <v>0</v>
      </c>
      <c r="AZ152" s="4">
        <v>0</v>
      </c>
      <c r="BA152" s="4">
        <v>3.3019305935505661</v>
      </c>
      <c r="BB152" s="4">
        <v>112.875787252283</v>
      </c>
      <c r="BG152" s="4" t="s">
        <v>421</v>
      </c>
    </row>
    <row r="153" spans="1:59" x14ac:dyDescent="0.35">
      <c r="A153" s="4" t="s">
        <v>397</v>
      </c>
      <c r="B153" s="4" t="s">
        <v>236</v>
      </c>
      <c r="C153" s="4" t="s">
        <v>397</v>
      </c>
      <c r="D153" s="4">
        <v>0</v>
      </c>
      <c r="E153" s="4" t="s">
        <v>250</v>
      </c>
      <c r="F153" s="4">
        <v>44199</v>
      </c>
      <c r="G153" s="4">
        <v>2040</v>
      </c>
      <c r="H153" s="4">
        <v>114.340034</v>
      </c>
      <c r="I153" s="4">
        <v>5566.2992911207348</v>
      </c>
      <c r="J153" s="4">
        <v>48681.980373739745</v>
      </c>
      <c r="K153" s="4">
        <v>0</v>
      </c>
      <c r="L153" s="4">
        <v>0</v>
      </c>
      <c r="M153" s="4">
        <v>149.80973496248475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4">
        <v>0</v>
      </c>
      <c r="V153" s="4">
        <v>0</v>
      </c>
      <c r="W153" s="4">
        <v>0</v>
      </c>
      <c r="X153" s="4">
        <v>0</v>
      </c>
      <c r="Y153" s="4">
        <v>0</v>
      </c>
      <c r="Z153" s="4">
        <v>0</v>
      </c>
      <c r="AA153" s="4">
        <v>0</v>
      </c>
      <c r="AB153" s="4">
        <v>0</v>
      </c>
      <c r="AC153" s="4">
        <v>0</v>
      </c>
      <c r="AD153" s="4">
        <v>0</v>
      </c>
      <c r="AE153" s="4">
        <v>0</v>
      </c>
      <c r="AF153" s="4">
        <v>0</v>
      </c>
      <c r="AG153" s="4">
        <v>0</v>
      </c>
      <c r="AH153" s="4">
        <v>0</v>
      </c>
      <c r="AI153" s="4">
        <v>0</v>
      </c>
      <c r="AJ153" s="4">
        <v>0</v>
      </c>
      <c r="AK153" s="4">
        <v>0</v>
      </c>
      <c r="AL153" s="4">
        <v>0</v>
      </c>
      <c r="AM153" s="4">
        <v>0</v>
      </c>
      <c r="AN153" s="4">
        <v>0</v>
      </c>
      <c r="AO153" s="4">
        <v>0</v>
      </c>
      <c r="AP153" s="4">
        <v>0</v>
      </c>
      <c r="AQ153" s="4">
        <v>0</v>
      </c>
      <c r="AR153" s="4">
        <v>0</v>
      </c>
      <c r="AS153" s="4">
        <v>1.1915353997478244</v>
      </c>
      <c r="AT153" s="4">
        <v>1.1915925998226107</v>
      </c>
      <c r="AU153" s="4">
        <v>0</v>
      </c>
      <c r="AV153" s="4">
        <v>0</v>
      </c>
      <c r="AW153" s="4">
        <v>0</v>
      </c>
      <c r="AX153" s="4">
        <v>0</v>
      </c>
      <c r="AY153" s="4">
        <v>0</v>
      </c>
      <c r="AZ153" s="4">
        <v>0</v>
      </c>
      <c r="BA153" s="4">
        <v>3.3016771363038049</v>
      </c>
      <c r="BB153" s="4">
        <v>112.875787252283</v>
      </c>
      <c r="BG153" s="4" t="s">
        <v>422</v>
      </c>
    </row>
    <row r="154" spans="1:59" x14ac:dyDescent="0.35">
      <c r="A154" s="4" t="s">
        <v>397</v>
      </c>
      <c r="B154" s="4" t="s">
        <v>236</v>
      </c>
      <c r="C154" s="4" t="s">
        <v>397</v>
      </c>
      <c r="D154" s="4">
        <v>0</v>
      </c>
      <c r="E154" s="4" t="s">
        <v>250</v>
      </c>
      <c r="F154" s="4">
        <v>40545</v>
      </c>
      <c r="G154" s="4">
        <v>2045</v>
      </c>
      <c r="H154" s="4">
        <v>111.365735</v>
      </c>
      <c r="I154" s="4">
        <v>5850.2364968323973</v>
      </c>
      <c r="J154" s="4">
        <v>52531.745934531806</v>
      </c>
      <c r="K154" s="4">
        <v>0</v>
      </c>
      <c r="L154" s="4">
        <v>0</v>
      </c>
      <c r="M154" s="4">
        <v>149.80973496248475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4">
        <v>0</v>
      </c>
      <c r="V154" s="4">
        <v>0</v>
      </c>
      <c r="W154" s="4">
        <v>0</v>
      </c>
      <c r="X154" s="4">
        <v>0</v>
      </c>
      <c r="Y154" s="4">
        <v>0</v>
      </c>
      <c r="Z154" s="4">
        <v>0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  <c r="AF154" s="4">
        <v>0</v>
      </c>
      <c r="AG154" s="4">
        <v>0</v>
      </c>
      <c r="AH154" s="4">
        <v>0</v>
      </c>
      <c r="AI154" s="4">
        <v>0</v>
      </c>
      <c r="AJ154" s="4">
        <v>0</v>
      </c>
      <c r="AK154" s="4">
        <v>0</v>
      </c>
      <c r="AL154" s="4">
        <v>0</v>
      </c>
      <c r="AM154" s="4">
        <v>0</v>
      </c>
      <c r="AN154" s="4">
        <v>0</v>
      </c>
      <c r="AO154" s="4">
        <v>0</v>
      </c>
      <c r="AP154" s="4">
        <v>0</v>
      </c>
      <c r="AQ154" s="4">
        <v>0</v>
      </c>
      <c r="AR154" s="4">
        <v>0</v>
      </c>
      <c r="AS154" s="4">
        <v>1.1915353997478244</v>
      </c>
      <c r="AT154" s="4">
        <v>1.1915574065937311</v>
      </c>
      <c r="AU154" s="4">
        <v>0</v>
      </c>
      <c r="AV154" s="4">
        <v>0</v>
      </c>
      <c r="AW154" s="4">
        <v>0</v>
      </c>
      <c r="AX154" s="4">
        <v>0</v>
      </c>
      <c r="AY154" s="4">
        <v>0</v>
      </c>
      <c r="AZ154" s="4">
        <v>0</v>
      </c>
      <c r="BA154" s="4">
        <v>3.3015796225401566</v>
      </c>
      <c r="BB154" s="4">
        <v>112.875787252283</v>
      </c>
      <c r="BG154" s="4" t="s">
        <v>423</v>
      </c>
    </row>
    <row r="155" spans="1:59" x14ac:dyDescent="0.35">
      <c r="A155" s="4" t="s">
        <v>397</v>
      </c>
      <c r="B155" s="4" t="s">
        <v>236</v>
      </c>
      <c r="C155" s="4" t="s">
        <v>397</v>
      </c>
      <c r="D155" s="4">
        <v>0</v>
      </c>
      <c r="E155" s="4" t="s">
        <v>250</v>
      </c>
      <c r="F155" s="4">
        <v>42372</v>
      </c>
      <c r="G155" s="4">
        <v>2050</v>
      </c>
      <c r="H155" s="4">
        <v>108.548677</v>
      </c>
      <c r="I155" s="4">
        <v>6148.6573536326659</v>
      </c>
      <c r="J155" s="4">
        <v>56644.240386574827</v>
      </c>
      <c r="K155" s="4">
        <v>0</v>
      </c>
      <c r="L155" s="4">
        <v>0</v>
      </c>
      <c r="M155" s="4">
        <v>149.80973496248475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4">
        <v>0</v>
      </c>
      <c r="V155" s="4">
        <v>0</v>
      </c>
      <c r="W155" s="4">
        <v>0</v>
      </c>
      <c r="X155" s="4">
        <v>0</v>
      </c>
      <c r="Y155" s="4">
        <v>0</v>
      </c>
      <c r="Z155" s="4">
        <v>0</v>
      </c>
      <c r="AA155" s="4">
        <v>0</v>
      </c>
      <c r="AB155" s="4">
        <v>0</v>
      </c>
      <c r="AC155" s="4">
        <v>0</v>
      </c>
      <c r="AD155" s="4">
        <v>0</v>
      </c>
      <c r="AE155" s="4">
        <v>0</v>
      </c>
      <c r="AF155" s="4">
        <v>0</v>
      </c>
      <c r="AG155" s="4">
        <v>0</v>
      </c>
      <c r="AH155" s="4">
        <v>0</v>
      </c>
      <c r="AI155" s="4">
        <v>0</v>
      </c>
      <c r="AJ155" s="4">
        <v>0</v>
      </c>
      <c r="AK155" s="4">
        <v>0</v>
      </c>
      <c r="AL155" s="4">
        <v>0</v>
      </c>
      <c r="AM155" s="4">
        <v>0</v>
      </c>
      <c r="AN155" s="4">
        <v>0</v>
      </c>
      <c r="AO155" s="4">
        <v>0</v>
      </c>
      <c r="AP155" s="4">
        <v>0</v>
      </c>
      <c r="AQ155" s="4">
        <v>0</v>
      </c>
      <c r="AR155" s="4">
        <v>0</v>
      </c>
      <c r="AS155" s="4">
        <v>1.1915353997478244</v>
      </c>
      <c r="AT155" s="4">
        <v>1.1915438665421174</v>
      </c>
      <c r="AU155" s="4">
        <v>0</v>
      </c>
      <c r="AV155" s="4">
        <v>0</v>
      </c>
      <c r="AW155" s="4">
        <v>0</v>
      </c>
      <c r="AX155" s="4">
        <v>0</v>
      </c>
      <c r="AY155" s="4">
        <v>0</v>
      </c>
      <c r="AZ155" s="4">
        <v>0</v>
      </c>
      <c r="BA155" s="4">
        <v>3.3015421056246907</v>
      </c>
      <c r="BB155" s="4">
        <v>112.875787252283</v>
      </c>
      <c r="BG155" s="4" t="s">
        <v>424</v>
      </c>
    </row>
    <row r="156" spans="1:59" x14ac:dyDescent="0.35">
      <c r="A156" s="4" t="s">
        <v>397</v>
      </c>
      <c r="B156" s="4" t="s">
        <v>236</v>
      </c>
      <c r="C156" s="4" t="s">
        <v>397</v>
      </c>
      <c r="D156" s="4">
        <v>0</v>
      </c>
      <c r="E156" s="4" t="s">
        <v>262</v>
      </c>
      <c r="F156" s="4">
        <v>47853</v>
      </c>
      <c r="G156" s="4">
        <v>2000</v>
      </c>
      <c r="H156" s="4">
        <v>125.72031</v>
      </c>
      <c r="I156" s="4">
        <v>3624.5930488341396</v>
      </c>
      <c r="J156" s="4">
        <v>28830.608585312424</v>
      </c>
      <c r="M156" s="4">
        <v>92.708349951067106</v>
      </c>
      <c r="N156" s="4">
        <v>1412.9719279999999</v>
      </c>
      <c r="O156" s="4">
        <v>335.13600000000002</v>
      </c>
      <c r="P156" s="4">
        <v>0</v>
      </c>
      <c r="Q156" s="4">
        <v>0</v>
      </c>
      <c r="R156" s="4">
        <v>0</v>
      </c>
      <c r="S156" s="4">
        <v>0</v>
      </c>
      <c r="T156" s="4">
        <v>11239.010848764214</v>
      </c>
      <c r="U156" s="4">
        <v>92.461690315219656</v>
      </c>
      <c r="V156" s="4">
        <v>1</v>
      </c>
      <c r="W156" s="4">
        <v>1</v>
      </c>
      <c r="X156" s="4">
        <v>0.45653353203274316</v>
      </c>
      <c r="Y156" s="4">
        <v>456.53353203274315</v>
      </c>
      <c r="Z156" s="4">
        <v>402.95606604880305</v>
      </c>
      <c r="AA156" s="4">
        <v>773.06815016520545</v>
      </c>
      <c r="AB156" s="4">
        <v>114.93544372419461</v>
      </c>
      <c r="AC156" s="4">
        <v>3163.315413842663</v>
      </c>
      <c r="AD156" s="4">
        <v>27892.35857546658</v>
      </c>
      <c r="AE156" s="4">
        <v>155.68278964360874</v>
      </c>
      <c r="AF156" s="4">
        <v>134.00468044974377</v>
      </c>
      <c r="AG156" s="4">
        <v>47.291516958008408</v>
      </c>
      <c r="AH156" s="4">
        <v>172.30596601254746</v>
      </c>
      <c r="AI156" s="4">
        <v>84.448699288488967</v>
      </c>
      <c r="AJ156" s="4">
        <v>318.50736676031408</v>
      </c>
      <c r="AK156" s="4">
        <v>2972.2110986971093</v>
      </c>
      <c r="AL156" s="4">
        <v>47.291516958008408</v>
      </c>
      <c r="AM156" s="4">
        <v>119.9522428706225</v>
      </c>
      <c r="AN156" s="4">
        <v>4437.7125486344039</v>
      </c>
      <c r="AO156" s="4">
        <v>2.0728061653538172</v>
      </c>
      <c r="AP156" s="4" t="s">
        <v>263</v>
      </c>
      <c r="AQ156" s="4" t="s">
        <v>263</v>
      </c>
      <c r="AR156" s="4" t="s">
        <v>263</v>
      </c>
      <c r="AS156" s="4" t="s">
        <v>264</v>
      </c>
      <c r="AT156" s="4" t="s">
        <v>264</v>
      </c>
      <c r="AU156" s="4">
        <v>0</v>
      </c>
      <c r="AV156" s="4">
        <v>0</v>
      </c>
      <c r="AW156" s="4">
        <v>323.10162925808896</v>
      </c>
      <c r="AX156" s="4">
        <v>1362.2336365915423</v>
      </c>
      <c r="AY156" s="4">
        <v>3.6313427164850545</v>
      </c>
      <c r="AZ156" s="4">
        <v>125.95442464350265</v>
      </c>
      <c r="BA156" s="4" t="e">
        <v>#VALUE!</v>
      </c>
      <c r="BB156" s="4">
        <v>127.4345352</v>
      </c>
      <c r="BG156" s="4" t="s">
        <v>425</v>
      </c>
    </row>
    <row r="157" spans="1:59" x14ac:dyDescent="0.35">
      <c r="A157" s="4" t="s">
        <v>397</v>
      </c>
      <c r="B157" s="4" t="s">
        <v>236</v>
      </c>
      <c r="C157" s="4" t="s">
        <v>397</v>
      </c>
      <c r="D157" s="4">
        <v>0</v>
      </c>
      <c r="E157" s="4" t="s">
        <v>262</v>
      </c>
      <c r="F157" s="4">
        <v>42372</v>
      </c>
      <c r="G157" s="4">
        <v>2005</v>
      </c>
      <c r="H157" s="4">
        <v>126.392944</v>
      </c>
      <c r="I157" s="4">
        <v>3872.8440000000001</v>
      </c>
      <c r="J157" s="4">
        <v>30641.299090240354</v>
      </c>
      <c r="M157" s="4">
        <v>121.25904245677594</v>
      </c>
      <c r="N157" s="4">
        <v>1396.912928</v>
      </c>
      <c r="O157" s="4">
        <v>357.81299999999999</v>
      </c>
      <c r="P157" s="4">
        <v>0</v>
      </c>
      <c r="Q157" s="4">
        <v>0</v>
      </c>
      <c r="R157" s="4">
        <v>0</v>
      </c>
      <c r="S157" s="4">
        <v>0</v>
      </c>
      <c r="T157" s="4">
        <v>11052.143290530521</v>
      </c>
      <c r="U157" s="4">
        <v>92.390243449000266</v>
      </c>
      <c r="V157" s="4">
        <v>1</v>
      </c>
      <c r="W157" s="4">
        <v>1</v>
      </c>
      <c r="X157" s="4">
        <v>0.40792865495612929</v>
      </c>
      <c r="Y157" s="4">
        <v>407.92865495612926</v>
      </c>
      <c r="Z157" s="4">
        <v>367.26847712076011</v>
      </c>
      <c r="AA157" s="4">
        <v>613.22482976351932</v>
      </c>
      <c r="AB157" s="4">
        <v>84.998513729131517</v>
      </c>
      <c r="AC157" s="4">
        <v>2256.2976421234694</v>
      </c>
      <c r="AD157" s="4">
        <v>17973.597079719733</v>
      </c>
      <c r="AE157" s="4">
        <v>73.250898218995459</v>
      </c>
      <c r="AF157" s="4">
        <v>58.716958881794881</v>
      </c>
      <c r="AG157" s="4">
        <v>22.87676104717637</v>
      </c>
      <c r="AH157" s="4">
        <v>142.0853264142018</v>
      </c>
      <c r="AI157" s="4">
        <v>77.577522122728283</v>
      </c>
      <c r="AJ157" s="4">
        <v>289.69095499803183</v>
      </c>
      <c r="AK157" s="4">
        <v>2081.8904412117759</v>
      </c>
      <c r="AL157" s="4">
        <v>22.87676104717637</v>
      </c>
      <c r="AM157" s="4">
        <v>45.44578860398029</v>
      </c>
      <c r="AN157" s="4">
        <v>4048.5945114603965</v>
      </c>
      <c r="AO157" s="4">
        <v>1.8910534588264736</v>
      </c>
      <c r="AP157" s="4" t="s">
        <v>263</v>
      </c>
      <c r="AQ157" s="4" t="s">
        <v>263</v>
      </c>
      <c r="AR157" s="4" t="s">
        <v>263</v>
      </c>
      <c r="AS157" s="4" t="s">
        <v>264</v>
      </c>
      <c r="AT157" s="4" t="s">
        <v>264</v>
      </c>
      <c r="AU157" s="4">
        <v>0</v>
      </c>
      <c r="AV157" s="4">
        <v>0</v>
      </c>
      <c r="AW157" s="4">
        <v>292.02153318186578</v>
      </c>
      <c r="AX157" s="4">
        <v>1140.0610233729051</v>
      </c>
      <c r="AY157" s="4">
        <v>3.2274638286463939</v>
      </c>
      <c r="AZ157" s="4">
        <v>105.33051549613909</v>
      </c>
      <c r="BA157" s="4" t="e">
        <v>#VALUE!</v>
      </c>
      <c r="BB157" s="4">
        <v>127.4345352</v>
      </c>
      <c r="BG157" s="4" t="s">
        <v>426</v>
      </c>
    </row>
    <row r="158" spans="1:59" x14ac:dyDescent="0.35">
      <c r="A158" s="4" t="s">
        <v>397</v>
      </c>
      <c r="B158" s="4" t="s">
        <v>236</v>
      </c>
      <c r="C158" s="4" t="s">
        <v>397</v>
      </c>
      <c r="D158" s="4">
        <v>0</v>
      </c>
      <c r="E158" s="4" t="s">
        <v>262</v>
      </c>
      <c r="F158" s="4">
        <v>40545</v>
      </c>
      <c r="G158" s="4">
        <v>2010</v>
      </c>
      <c r="H158" s="4">
        <v>126.53592</v>
      </c>
      <c r="I158" s="4">
        <v>3863.7400656183231</v>
      </c>
      <c r="J158" s="4">
        <v>30534.729313370648</v>
      </c>
      <c r="M158" s="4">
        <v>149.80973496248475</v>
      </c>
      <c r="N158" s="4">
        <v>1292.623936</v>
      </c>
      <c r="O158" s="4">
        <v>355.56200000000001</v>
      </c>
      <c r="P158" s="4">
        <v>0</v>
      </c>
      <c r="Q158" s="4">
        <v>0</v>
      </c>
      <c r="R158" s="4">
        <v>0</v>
      </c>
      <c r="S158" s="4">
        <v>0</v>
      </c>
      <c r="T158" s="4">
        <v>10215.470326528624</v>
      </c>
      <c r="U158" s="4">
        <v>92.025341757326174</v>
      </c>
      <c r="V158" s="4">
        <v>1</v>
      </c>
      <c r="W158" s="4">
        <v>1</v>
      </c>
      <c r="X158" s="4">
        <v>0.36443591558618083</v>
      </c>
      <c r="Y158" s="4">
        <v>364.43591558618084</v>
      </c>
      <c r="Z158" s="4">
        <v>338.10442487208945</v>
      </c>
      <c r="AA158" s="4">
        <v>464.41066128641614</v>
      </c>
      <c r="AB158" s="4">
        <v>49.40008114741935</v>
      </c>
      <c r="AC158" s="4">
        <v>1456.1235763722398</v>
      </c>
      <c r="AD158" s="4">
        <v>10069.745679965494</v>
      </c>
      <c r="AE158" s="4">
        <v>40.687303057912459</v>
      </c>
      <c r="AF158" s="4">
        <v>29.960948247377033</v>
      </c>
      <c r="AG158" s="4">
        <v>11.187378930782662</v>
      </c>
      <c r="AH158" s="4">
        <v>132.66193901601341</v>
      </c>
      <c r="AI158" s="4">
        <v>71.938515643782523</v>
      </c>
      <c r="AJ158" s="4">
        <v>266.16590922830693</v>
      </c>
      <c r="AK158" s="4">
        <v>1295.5719420304097</v>
      </c>
      <c r="AL158" s="4">
        <v>11.187378930782662</v>
      </c>
      <c r="AM158" s="4">
        <v>18.444147956852973</v>
      </c>
      <c r="AN158" s="4">
        <v>3726.6323838827839</v>
      </c>
      <c r="AO158" s="4">
        <v>1.7406685306141509</v>
      </c>
      <c r="AP158" s="4" t="s">
        <v>263</v>
      </c>
      <c r="AQ158" s="4" t="s">
        <v>263</v>
      </c>
      <c r="AR158" s="4" t="s">
        <v>263</v>
      </c>
      <c r="AS158" s="4" t="s">
        <v>264</v>
      </c>
      <c r="AT158" s="4" t="s">
        <v>264</v>
      </c>
      <c r="AU158" s="4">
        <v>0</v>
      </c>
      <c r="AV158" s="4">
        <v>0</v>
      </c>
      <c r="AW158" s="4">
        <v>281.93498931632104</v>
      </c>
      <c r="AX158" s="4">
        <v>1024.9574352326201</v>
      </c>
      <c r="AY158" s="4">
        <v>2.8800985173710423</v>
      </c>
      <c r="AZ158" s="4">
        <v>94.322058263994364</v>
      </c>
      <c r="BA158" s="4" t="e">
        <v>#VALUE!</v>
      </c>
      <c r="BB158" s="4">
        <v>127.4345352</v>
      </c>
      <c r="BG158" s="4" t="s">
        <v>427</v>
      </c>
    </row>
    <row r="159" spans="1:59" x14ac:dyDescent="0.35">
      <c r="A159" s="4" t="s">
        <v>397</v>
      </c>
      <c r="B159" s="4" t="s">
        <v>236</v>
      </c>
      <c r="C159" s="4" t="s">
        <v>397</v>
      </c>
      <c r="D159" s="4">
        <v>0</v>
      </c>
      <c r="E159" s="4" t="s">
        <v>262</v>
      </c>
      <c r="F159" s="4">
        <v>53334</v>
      </c>
      <c r="G159" s="4">
        <v>2015</v>
      </c>
      <c r="H159" s="4">
        <v>126.071988</v>
      </c>
      <c r="I159" s="4">
        <v>4245.0110146193938</v>
      </c>
      <c r="J159" s="4">
        <v>33671.326057136452</v>
      </c>
      <c r="M159" s="4">
        <v>149.80973496248475</v>
      </c>
      <c r="N159" s="4">
        <v>1288.4827863548246</v>
      </c>
      <c r="O159" s="4">
        <v>354.03512883245111</v>
      </c>
      <c r="P159" s="4">
        <v>0</v>
      </c>
      <c r="Q159" s="4">
        <v>0</v>
      </c>
      <c r="R159" s="4">
        <v>0</v>
      </c>
      <c r="S159" s="4">
        <v>0</v>
      </c>
      <c r="T159" s="4">
        <v>10220.214710620925</v>
      </c>
      <c r="U159" s="4">
        <v>83.400285090707541</v>
      </c>
      <c r="V159" s="4">
        <v>1</v>
      </c>
      <c r="W159" s="4">
        <v>1</v>
      </c>
      <c r="X159" s="4">
        <v>0.33853609936311857</v>
      </c>
      <c r="Y159" s="4">
        <v>338.53609936311858</v>
      </c>
      <c r="Z159" s="4">
        <v>319.50859101984634</v>
      </c>
      <c r="AA159" s="4">
        <v>404.56730198013719</v>
      </c>
      <c r="AB159" s="4">
        <v>29.91048924083487</v>
      </c>
      <c r="AC159" s="4">
        <v>997.00280589215276</v>
      </c>
      <c r="AD159" s="4">
        <v>7292.9920361162567</v>
      </c>
      <c r="AE159" s="4">
        <v>29.177267717778513</v>
      </c>
      <c r="AF159" s="4">
        <v>19.855321947315506</v>
      </c>
      <c r="AG159" s="4">
        <v>5.3294044660220665</v>
      </c>
      <c r="AH159" s="4">
        <v>123.38907526953136</v>
      </c>
      <c r="AI159" s="4">
        <v>68.214939029945015</v>
      </c>
      <c r="AJ159" s="4">
        <v>251.29365198990132</v>
      </c>
      <c r="AK159" s="4">
        <v>845.74689266869541</v>
      </c>
      <c r="AL159" s="4">
        <v>5.3294044660220665</v>
      </c>
      <c r="AM159" s="4">
        <v>9.1271796198722885</v>
      </c>
      <c r="AN159" s="4">
        <v>3522.5007047278323</v>
      </c>
      <c r="AO159" s="4">
        <v>1.6453208940876218</v>
      </c>
      <c r="AP159" s="4" t="s">
        <v>263</v>
      </c>
      <c r="AQ159" s="4" t="s">
        <v>263</v>
      </c>
      <c r="AR159" s="4" t="s">
        <v>263</v>
      </c>
      <c r="AS159" s="4" t="s">
        <v>264</v>
      </c>
      <c r="AT159" s="4" t="s">
        <v>264</v>
      </c>
      <c r="AU159" s="4">
        <v>0</v>
      </c>
      <c r="AV159" s="4">
        <v>0</v>
      </c>
      <c r="AW159" s="4">
        <v>262.7401025052514</v>
      </c>
      <c r="AX159" s="4">
        <v>956.22177516551608</v>
      </c>
      <c r="AY159" s="4">
        <v>2.68526026069422</v>
      </c>
      <c r="AZ159" s="4">
        <v>79.749168658746484</v>
      </c>
      <c r="BA159" s="4" t="e">
        <v>#VALUE!</v>
      </c>
      <c r="BB159" s="4">
        <v>125.08777743216</v>
      </c>
      <c r="BG159" s="4" t="s">
        <v>428</v>
      </c>
    </row>
    <row r="160" spans="1:59" x14ac:dyDescent="0.35">
      <c r="A160" s="4" t="s">
        <v>397</v>
      </c>
      <c r="B160" s="4" t="s">
        <v>236</v>
      </c>
      <c r="C160" s="4" t="s">
        <v>397</v>
      </c>
      <c r="D160" s="4">
        <v>0</v>
      </c>
      <c r="E160" s="4" t="s">
        <v>262</v>
      </c>
      <c r="F160" s="4">
        <v>42372</v>
      </c>
      <c r="G160" s="4">
        <v>2020</v>
      </c>
      <c r="H160" s="4">
        <v>124.803628</v>
      </c>
      <c r="I160" s="4">
        <v>4561.8298042804072</v>
      </c>
      <c r="J160" s="4">
        <v>36552.060844580628</v>
      </c>
      <c r="M160" s="4">
        <v>149.80973496248475</v>
      </c>
      <c r="N160" s="4">
        <v>1277.1611517964095</v>
      </c>
      <c r="O160" s="4">
        <v>349.86076208458223</v>
      </c>
      <c r="P160" s="4">
        <v>0</v>
      </c>
      <c r="Q160" s="4">
        <v>0</v>
      </c>
      <c r="R160" s="4">
        <v>0</v>
      </c>
      <c r="S160" s="4">
        <v>0</v>
      </c>
      <c r="T160" s="4">
        <v>10233.365586106276</v>
      </c>
      <c r="U160" s="4">
        <v>76.693076483542768</v>
      </c>
      <c r="V160" s="4">
        <v>1</v>
      </c>
      <c r="W160" s="4">
        <v>1</v>
      </c>
      <c r="X160" s="4">
        <v>0.31793470097221754</v>
      </c>
      <c r="Y160" s="4">
        <v>317.93470097221757</v>
      </c>
      <c r="Z160" s="4">
        <v>302.19093405100313</v>
      </c>
      <c r="AA160" s="4">
        <v>366.76209397457734</v>
      </c>
      <c r="AB160" s="4">
        <v>22.062800576677869</v>
      </c>
      <c r="AC160" s="4">
        <v>812.73021241375989</v>
      </c>
      <c r="AD160" s="4">
        <v>6217.5555629022392</v>
      </c>
      <c r="AE160" s="4">
        <v>24.249176980290226</v>
      </c>
      <c r="AF160" s="4">
        <v>15.799685147852538</v>
      </c>
      <c r="AG160" s="4">
        <v>3.1466291347711284</v>
      </c>
      <c r="AH160" s="4">
        <v>115.31479391327767</v>
      </c>
      <c r="AI160" s="4">
        <v>64.7119115029071</v>
      </c>
      <c r="AJ160" s="4">
        <v>237.47902254809603</v>
      </c>
      <c r="AK160" s="4">
        <v>670.18060840478142</v>
      </c>
      <c r="AL160" s="4">
        <v>3.1466291347711284</v>
      </c>
      <c r="AM160" s="4">
        <v>5.8543530128070582</v>
      </c>
      <c r="AN160" s="4">
        <v>3332.0021294241824</v>
      </c>
      <c r="AO160" s="4">
        <v>1.5563411287123194</v>
      </c>
      <c r="AP160" s="4" t="s">
        <v>263</v>
      </c>
      <c r="AQ160" s="4" t="s">
        <v>263</v>
      </c>
      <c r="AR160" s="4" t="s">
        <v>263</v>
      </c>
      <c r="AS160" s="4" t="s">
        <v>264</v>
      </c>
      <c r="AT160" s="4" t="s">
        <v>264</v>
      </c>
      <c r="AU160" s="4">
        <v>0</v>
      </c>
      <c r="AV160" s="4">
        <v>0</v>
      </c>
      <c r="AW160" s="4">
        <v>248.93859363403115</v>
      </c>
      <c r="AX160" s="4">
        <v>908.74637978223393</v>
      </c>
      <c r="AY160" s="4">
        <v>2.5474796371481889</v>
      </c>
      <c r="AZ160" s="4">
        <v>69.694555608781471</v>
      </c>
      <c r="BA160" s="4" t="e">
        <v>#VALUE!</v>
      </c>
      <c r="BB160" s="4">
        <v>122.74101966431999</v>
      </c>
      <c r="BG160" s="4" t="s">
        <v>429</v>
      </c>
    </row>
    <row r="161" spans="1:59" x14ac:dyDescent="0.35">
      <c r="A161" s="4" t="s">
        <v>397</v>
      </c>
      <c r="B161" s="4" t="s">
        <v>236</v>
      </c>
      <c r="C161" s="4" t="s">
        <v>397</v>
      </c>
      <c r="D161" s="4">
        <v>0</v>
      </c>
      <c r="E161" s="4" t="s">
        <v>262</v>
      </c>
      <c r="F161" s="4">
        <v>44199</v>
      </c>
      <c r="G161" s="4">
        <v>2025</v>
      </c>
      <c r="H161" s="4">
        <v>122.770562999999</v>
      </c>
      <c r="I161" s="4">
        <v>4794.5289711444238</v>
      </c>
      <c r="J161" s="4">
        <v>39052.757061515331</v>
      </c>
      <c r="M161" s="4">
        <v>149.80973496248475</v>
      </c>
      <c r="N161" s="4">
        <v>1259.0136077525137</v>
      </c>
      <c r="O161" s="4">
        <v>343.1696342247788</v>
      </c>
      <c r="P161" s="4">
        <v>0</v>
      </c>
      <c r="Q161" s="4">
        <v>0</v>
      </c>
      <c r="R161" s="4">
        <v>0</v>
      </c>
      <c r="S161" s="4">
        <v>0</v>
      </c>
      <c r="T161" s="4">
        <v>10255.012089115564</v>
      </c>
      <c r="U161" s="4">
        <v>71.575255106419007</v>
      </c>
      <c r="V161" s="4">
        <v>1</v>
      </c>
      <c r="W161" s="4">
        <v>1</v>
      </c>
      <c r="X161" s="4">
        <v>0.3042478842059006</v>
      </c>
      <c r="Y161" s="4">
        <v>304.24788420590062</v>
      </c>
      <c r="Z161" s="4">
        <v>290.06181838008547</v>
      </c>
      <c r="AA161" s="4">
        <v>340.01920533509588</v>
      </c>
      <c r="AB161" s="4">
        <v>19.079146618918678</v>
      </c>
      <c r="AC161" s="4">
        <v>757.1372355971971</v>
      </c>
      <c r="AD161" s="4">
        <v>5801.561452588805</v>
      </c>
      <c r="AE161" s="4">
        <v>21.828538118197997</v>
      </c>
      <c r="AF161" s="4">
        <v>14.009035118971527</v>
      </c>
      <c r="AG161" s="4">
        <v>2.3828389874143352</v>
      </c>
      <c r="AH161" s="4">
        <v>110.87904178288932</v>
      </c>
      <c r="AI161" s="4">
        <v>62.006487449742309</v>
      </c>
      <c r="AJ161" s="4">
        <v>228.05533093034316</v>
      </c>
      <c r="AK161" s="4">
        <v>620.67875122899204</v>
      </c>
      <c r="AL161" s="4">
        <v>2.3828389874143352</v>
      </c>
      <c r="AM161" s="4">
        <v>4.7667265466334587</v>
      </c>
      <c r="AN161" s="4">
        <v>3201.1903834242594</v>
      </c>
      <c r="AO161" s="4">
        <v>1.4952404173350635</v>
      </c>
      <c r="AP161" s="4" t="s">
        <v>263</v>
      </c>
      <c r="AQ161" s="4" t="s">
        <v>263</v>
      </c>
      <c r="AR161" s="4" t="s">
        <v>263</v>
      </c>
      <c r="AS161" s="4" t="s">
        <v>264</v>
      </c>
      <c r="AT161" s="4" t="s">
        <v>264</v>
      </c>
      <c r="AU161" s="4">
        <v>0</v>
      </c>
      <c r="AV161" s="4">
        <v>0</v>
      </c>
      <c r="AW161" s="4">
        <v>241.65575521381265</v>
      </c>
      <c r="AX161" s="4">
        <v>886.58160239963377</v>
      </c>
      <c r="AY161" s="4">
        <v>2.4781826911220004</v>
      </c>
      <c r="AZ161" s="4">
        <v>63.457304364411534</v>
      </c>
      <c r="BA161" s="4" t="e">
        <v>#VALUE!</v>
      </c>
      <c r="BB161" s="4">
        <v>117.8084034583015</v>
      </c>
      <c r="BG161" s="4" t="s">
        <v>430</v>
      </c>
    </row>
    <row r="162" spans="1:59" x14ac:dyDescent="0.35">
      <c r="A162" s="4" t="s">
        <v>397</v>
      </c>
      <c r="B162" s="4" t="s">
        <v>236</v>
      </c>
      <c r="C162" s="4" t="s">
        <v>397</v>
      </c>
      <c r="D162" s="4">
        <v>0</v>
      </c>
      <c r="E162" s="4" t="s">
        <v>262</v>
      </c>
      <c r="F162" s="4">
        <v>46026</v>
      </c>
      <c r="G162" s="4">
        <v>2030</v>
      </c>
      <c r="H162" s="4">
        <v>120.21754900000001</v>
      </c>
      <c r="I162" s="4">
        <v>5039.0981341684019</v>
      </c>
      <c r="J162" s="4">
        <v>41916.493690687392</v>
      </c>
      <c r="M162" s="4">
        <v>149.80973496248475</v>
      </c>
      <c r="N162" s="4">
        <v>1236.2248951389763</v>
      </c>
      <c r="O162" s="4">
        <v>334.76727468297713</v>
      </c>
      <c r="P162" s="4">
        <v>0</v>
      </c>
      <c r="Q162" s="4">
        <v>0</v>
      </c>
      <c r="R162" s="4">
        <v>0</v>
      </c>
      <c r="S162" s="4">
        <v>0</v>
      </c>
      <c r="T162" s="4">
        <v>10283.231569951375</v>
      </c>
      <c r="U162" s="4">
        <v>66.433966112514199</v>
      </c>
      <c r="V162" s="4">
        <v>1</v>
      </c>
      <c r="W162" s="4">
        <v>1</v>
      </c>
      <c r="X162" s="4">
        <v>0.29904221681234627</v>
      </c>
      <c r="Y162" s="4">
        <v>299.04221681234628</v>
      </c>
      <c r="Z162" s="4">
        <v>285.60981009593854</v>
      </c>
      <c r="AA162" s="4">
        <v>323.68614958557572</v>
      </c>
      <c r="AB162" s="4">
        <v>17.920312002578267</v>
      </c>
      <c r="AC162" s="4">
        <v>754.75405197055932</v>
      </c>
      <c r="AD162" s="4">
        <v>5618.9944623986803</v>
      </c>
      <c r="AE162" s="4">
        <v>20.562050503168919</v>
      </c>
      <c r="AF162" s="4">
        <v>13.129687542500802</v>
      </c>
      <c r="AG162" s="4">
        <v>2.1093891390199881</v>
      </c>
      <c r="AH162" s="4">
        <v>109.04438800668234</v>
      </c>
      <c r="AI162" s="4">
        <v>60.729573794882896</v>
      </c>
      <c r="AJ162" s="4">
        <v>224.88023630105565</v>
      </c>
      <c r="AK162" s="4">
        <v>620.66703047354122</v>
      </c>
      <c r="AL162" s="4">
        <v>2.1093891390199881</v>
      </c>
      <c r="AM162" s="4">
        <v>4.3690002449875385</v>
      </c>
      <c r="AN162" s="4">
        <v>3156.3037335395506</v>
      </c>
      <c r="AO162" s="4">
        <v>1.4742743625031134</v>
      </c>
      <c r="AP162" s="4" t="s">
        <v>263</v>
      </c>
      <c r="AQ162" s="4" t="s">
        <v>263</v>
      </c>
      <c r="AR162" s="4" t="s">
        <v>263</v>
      </c>
      <c r="AS162" s="4" t="s">
        <v>264</v>
      </c>
      <c r="AT162" s="4" t="s">
        <v>264</v>
      </c>
      <c r="AU162" s="4">
        <v>0</v>
      </c>
      <c r="AV162" s="4">
        <v>0</v>
      </c>
      <c r="AW162" s="4">
        <v>241.89952652484641</v>
      </c>
      <c r="AX162" s="4">
        <v>893.28390027232422</v>
      </c>
      <c r="AY162" s="4">
        <v>2.4875088479165903</v>
      </c>
      <c r="AZ162" s="4">
        <v>59.344392359546099</v>
      </c>
      <c r="BA162" s="4" t="e">
        <v>#VALUE!</v>
      </c>
      <c r="BB162" s="4">
        <v>112.875787252283</v>
      </c>
      <c r="BG162" s="4" t="s">
        <v>431</v>
      </c>
    </row>
    <row r="163" spans="1:59" x14ac:dyDescent="0.35">
      <c r="A163" s="4" t="s">
        <v>397</v>
      </c>
      <c r="B163" s="4" t="s">
        <v>236</v>
      </c>
      <c r="C163" s="4" t="s">
        <v>397</v>
      </c>
      <c r="D163" s="4">
        <v>0</v>
      </c>
      <c r="E163" s="4" t="s">
        <v>262</v>
      </c>
      <c r="F163" s="4">
        <v>47853</v>
      </c>
      <c r="G163" s="4">
        <v>2035</v>
      </c>
      <c r="H163" s="4">
        <v>117.34894899999901</v>
      </c>
      <c r="I163" s="4">
        <v>5296.1427824511484</v>
      </c>
      <c r="J163" s="4">
        <v>45131.574058249069</v>
      </c>
      <c r="M163" s="4">
        <v>149.80973496248475</v>
      </c>
      <c r="N163" s="4">
        <v>1210.6191988900557</v>
      </c>
      <c r="O163" s="4">
        <v>325.32627334822922</v>
      </c>
      <c r="P163" s="4">
        <v>0</v>
      </c>
      <c r="Q163" s="4">
        <v>0</v>
      </c>
      <c r="R163" s="4">
        <v>0</v>
      </c>
      <c r="S163" s="4">
        <v>0</v>
      </c>
      <c r="T163" s="4">
        <v>10316.404272952337</v>
      </c>
      <c r="U163" s="4">
        <v>61.427020892677383</v>
      </c>
      <c r="V163" s="4">
        <v>1</v>
      </c>
      <c r="W163" s="4">
        <v>1</v>
      </c>
      <c r="X163" s="4">
        <v>0.2938459755624831</v>
      </c>
      <c r="Y163" s="4">
        <v>293.84597556248309</v>
      </c>
      <c r="Z163" s="4">
        <v>280.87297615375667</v>
      </c>
      <c r="AA163" s="4">
        <v>311.87704903415914</v>
      </c>
      <c r="AB163" s="4">
        <v>17.369373096887326</v>
      </c>
      <c r="AC163" s="4">
        <v>753.36363013691312</v>
      </c>
      <c r="AD163" s="4">
        <v>5499.5040431961115</v>
      </c>
      <c r="AE163" s="4">
        <v>19.767505557450825</v>
      </c>
      <c r="AF163" s="4">
        <v>12.612811569895753</v>
      </c>
      <c r="AG163" s="4">
        <v>1.9962681173051287</v>
      </c>
      <c r="AH163" s="4">
        <v>107.23755084224038</v>
      </c>
      <c r="AI163" s="4">
        <v>59.679887414993686</v>
      </c>
      <c r="AJ163" s="4">
        <v>221.19308873876298</v>
      </c>
      <c r="AK163" s="4">
        <v>621.683317219218</v>
      </c>
      <c r="AL163" s="4">
        <v>1.9962681173051287</v>
      </c>
      <c r="AM163" s="4">
        <v>4.1914921675563992</v>
      </c>
      <c r="AN163" s="4">
        <v>3104.3285170507224</v>
      </c>
      <c r="AO163" s="4">
        <v>1.4499973170651894</v>
      </c>
      <c r="AP163" s="4" t="s">
        <v>263</v>
      </c>
      <c r="AQ163" s="4" t="s">
        <v>263</v>
      </c>
      <c r="AR163" s="4" t="s">
        <v>263</v>
      </c>
      <c r="AS163" s="4" t="s">
        <v>264</v>
      </c>
      <c r="AT163" s="4" t="s">
        <v>264</v>
      </c>
      <c r="AU163" s="4">
        <v>0</v>
      </c>
      <c r="AV163" s="4">
        <v>0</v>
      </c>
      <c r="AW163" s="4">
        <v>242.72370356582223</v>
      </c>
      <c r="AX163" s="4">
        <v>903.23468971087493</v>
      </c>
      <c r="AY163" s="4">
        <v>2.5040358526132653</v>
      </c>
      <c r="AZ163" s="4">
        <v>55.483016155860881</v>
      </c>
      <c r="BA163" s="4" t="e">
        <v>#VALUE!</v>
      </c>
      <c r="BB163" s="4">
        <v>112.875787252283</v>
      </c>
      <c r="BG163" s="4" t="s">
        <v>432</v>
      </c>
    </row>
    <row r="164" spans="1:59" x14ac:dyDescent="0.35">
      <c r="A164" s="4" t="s">
        <v>397</v>
      </c>
      <c r="B164" s="4" t="s">
        <v>236</v>
      </c>
      <c r="C164" s="4" t="s">
        <v>397</v>
      </c>
      <c r="D164" s="4">
        <v>0</v>
      </c>
      <c r="E164" s="4" t="s">
        <v>262</v>
      </c>
      <c r="F164" s="4">
        <v>49680</v>
      </c>
      <c r="G164" s="4">
        <v>2040</v>
      </c>
      <c r="H164" s="4">
        <v>114.340034</v>
      </c>
      <c r="I164" s="4">
        <v>5566.2992911207348</v>
      </c>
      <c r="J164" s="4">
        <v>48681.980373739745</v>
      </c>
      <c r="M164" s="4">
        <v>149.80973496248475</v>
      </c>
      <c r="N164" s="4">
        <v>1183.7610229405441</v>
      </c>
      <c r="O164" s="4">
        <v>315.42347388817075</v>
      </c>
      <c r="P164" s="4">
        <v>0</v>
      </c>
      <c r="Q164" s="4">
        <v>0</v>
      </c>
      <c r="R164" s="4">
        <v>0</v>
      </c>
      <c r="S164" s="4">
        <v>0</v>
      </c>
      <c r="T164" s="4">
        <v>10352.988201320142</v>
      </c>
      <c r="U164" s="4">
        <v>56.666639250126003</v>
      </c>
      <c r="V164" s="4">
        <v>1</v>
      </c>
      <c r="W164" s="4">
        <v>1</v>
      </c>
      <c r="X164" s="4">
        <v>0.29495659689740544</v>
      </c>
      <c r="Y164" s="4">
        <v>294.95659689740546</v>
      </c>
      <c r="Z164" s="4">
        <v>282.34323977761369</v>
      </c>
      <c r="AA164" s="4">
        <v>302.16610693035449</v>
      </c>
      <c r="AB164" s="4">
        <v>16.977196129305174</v>
      </c>
      <c r="AC164" s="4">
        <v>776.77731017304836</v>
      </c>
      <c r="AD164" s="4">
        <v>5395.9499421646342</v>
      </c>
      <c r="AE164" s="4">
        <v>19.141753758345903</v>
      </c>
      <c r="AF164" s="4">
        <v>12.215434606511074</v>
      </c>
      <c r="AG164" s="4">
        <v>1.9330498034776376</v>
      </c>
      <c r="AH164" s="4">
        <v>108.04541074855472</v>
      </c>
      <c r="AI164" s="4">
        <v>59.785179731633065</v>
      </c>
      <c r="AJ164" s="4">
        <v>222.55806004598062</v>
      </c>
      <c r="AK164" s="4">
        <v>644.50197884535692</v>
      </c>
      <c r="AL164" s="4">
        <v>1.9330498034776376</v>
      </c>
      <c r="AM164" s="4">
        <v>4.080400254384875</v>
      </c>
      <c r="AN164" s="4">
        <v>3121.87880212646</v>
      </c>
      <c r="AO164" s="4">
        <v>1.4581948599907446</v>
      </c>
      <c r="AP164" s="4" t="s">
        <v>263</v>
      </c>
      <c r="AQ164" s="4" t="s">
        <v>263</v>
      </c>
      <c r="AR164" s="4" t="s">
        <v>263</v>
      </c>
      <c r="AS164" s="4" t="s">
        <v>264</v>
      </c>
      <c r="AT164" s="4" t="s">
        <v>264</v>
      </c>
      <c r="AU164" s="4">
        <v>0</v>
      </c>
      <c r="AV164" s="4">
        <v>0</v>
      </c>
      <c r="AW164" s="4">
        <v>249.1690393426816</v>
      </c>
      <c r="AX164" s="4">
        <v>935.11301889338279</v>
      </c>
      <c r="AY164" s="4">
        <v>2.5796441244490573</v>
      </c>
      <c r="AZ164" s="4">
        <v>52.989712099727583</v>
      </c>
      <c r="BA164" s="4" t="e">
        <v>#VALUE!</v>
      </c>
      <c r="BB164" s="4">
        <v>112.875787252283</v>
      </c>
      <c r="BG164" s="4" t="s">
        <v>433</v>
      </c>
    </row>
    <row r="165" spans="1:59" x14ac:dyDescent="0.35">
      <c r="A165" s="4" t="s">
        <v>397</v>
      </c>
      <c r="B165" s="4" t="s">
        <v>236</v>
      </c>
      <c r="C165" s="4" t="s">
        <v>397</v>
      </c>
      <c r="D165" s="4">
        <v>0</v>
      </c>
      <c r="E165" s="4" t="s">
        <v>262</v>
      </c>
      <c r="F165" s="4">
        <v>51507</v>
      </c>
      <c r="G165" s="4">
        <v>2045</v>
      </c>
      <c r="H165" s="4">
        <v>111.365735</v>
      </c>
      <c r="I165" s="4">
        <v>5850.2364968323973</v>
      </c>
      <c r="J165" s="4">
        <v>52531.745934531806</v>
      </c>
      <c r="M165" s="4">
        <v>149.80973496248475</v>
      </c>
      <c r="N165" s="4">
        <v>1157.2118363172985</v>
      </c>
      <c r="O165" s="4">
        <v>305.63460097841352</v>
      </c>
      <c r="P165" s="4">
        <v>0</v>
      </c>
      <c r="Q165" s="4">
        <v>0</v>
      </c>
      <c r="R165" s="4">
        <v>0</v>
      </c>
      <c r="S165" s="4">
        <v>0</v>
      </c>
      <c r="T165" s="4">
        <v>10391.094139658833</v>
      </c>
      <c r="U165" s="4">
        <v>52.243118913893305</v>
      </c>
      <c r="V165" s="4">
        <v>1</v>
      </c>
      <c r="W165" s="4">
        <v>1</v>
      </c>
      <c r="X165" s="4">
        <v>0.29450634431884409</v>
      </c>
      <c r="Y165" s="4">
        <v>294.50634431884407</v>
      </c>
      <c r="Z165" s="4">
        <v>282.21029744385646</v>
      </c>
      <c r="AA165" s="4">
        <v>293.61013803177059</v>
      </c>
      <c r="AB165" s="4">
        <v>16.630179275816584</v>
      </c>
      <c r="AC165" s="4">
        <v>791.31708692114614</v>
      </c>
      <c r="AD165" s="4">
        <v>5292.8963853345394</v>
      </c>
      <c r="AE165" s="4">
        <v>18.600137191567992</v>
      </c>
      <c r="AF165" s="4">
        <v>11.873339091179343</v>
      </c>
      <c r="AG165" s="4">
        <v>1.8817415687972621</v>
      </c>
      <c r="AH165" s="4">
        <v>108.19771439147746</v>
      </c>
      <c r="AI165" s="4">
        <v>59.593990877007286</v>
      </c>
      <c r="AJ165" s="4">
        <v>222.61630656684918</v>
      </c>
      <c r="AK165" s="4">
        <v>659.15179221419908</v>
      </c>
      <c r="AL165" s="4">
        <v>1.8817415687972621</v>
      </c>
      <c r="AM165" s="4">
        <v>3.9818773365826328</v>
      </c>
      <c r="AN165" s="4">
        <v>3121.4805125746275</v>
      </c>
      <c r="AO165" s="4">
        <v>1.4580088233717463</v>
      </c>
      <c r="AP165" s="4" t="s">
        <v>263</v>
      </c>
      <c r="AQ165" s="4" t="s">
        <v>263</v>
      </c>
      <c r="AR165" s="4" t="s">
        <v>263</v>
      </c>
      <c r="AS165" s="4" t="s">
        <v>264</v>
      </c>
      <c r="AT165" s="4" t="s">
        <v>264</v>
      </c>
      <c r="AU165" s="4">
        <v>0</v>
      </c>
      <c r="AV165" s="4">
        <v>0</v>
      </c>
      <c r="AW165" s="4">
        <v>254.49648463333963</v>
      </c>
      <c r="AX165" s="4">
        <v>963.58967007025683</v>
      </c>
      <c r="AY165" s="4">
        <v>2.6444969300372692</v>
      </c>
      <c r="AZ165" s="4">
        <v>50.340929717679643</v>
      </c>
      <c r="BA165" s="4" t="e">
        <v>#VALUE!</v>
      </c>
      <c r="BB165" s="4">
        <v>112.875787252283</v>
      </c>
      <c r="BG165" s="4" t="s">
        <v>434</v>
      </c>
    </row>
    <row r="166" spans="1:59" x14ac:dyDescent="0.35">
      <c r="A166" s="4" t="s">
        <v>397</v>
      </c>
      <c r="B166" s="4" t="s">
        <v>236</v>
      </c>
      <c r="C166" s="4" t="s">
        <v>397</v>
      </c>
      <c r="D166" s="4">
        <v>0</v>
      </c>
      <c r="E166" s="4" t="s">
        <v>262</v>
      </c>
      <c r="F166" s="4">
        <v>53334</v>
      </c>
      <c r="G166" s="4">
        <v>2050</v>
      </c>
      <c r="H166" s="4">
        <v>108.548677</v>
      </c>
      <c r="I166" s="4">
        <v>6148.6573536326659</v>
      </c>
      <c r="J166" s="4">
        <v>56644.240386574827</v>
      </c>
      <c r="M166" s="4">
        <v>149.80973496248475</v>
      </c>
      <c r="N166" s="4">
        <v>1132.0662142495416</v>
      </c>
      <c r="O166" s="4">
        <v>296.36323224870108</v>
      </c>
      <c r="P166" s="4">
        <v>0</v>
      </c>
      <c r="Q166" s="4">
        <v>0</v>
      </c>
      <c r="R166" s="4">
        <v>0</v>
      </c>
      <c r="S166" s="4">
        <v>0</v>
      </c>
      <c r="T166" s="4">
        <v>10429.111118964091</v>
      </c>
      <c r="U166" s="4">
        <v>48.199666236663489</v>
      </c>
      <c r="V166" s="4">
        <v>1</v>
      </c>
      <c r="W166" s="4">
        <v>1</v>
      </c>
      <c r="X166" s="4">
        <v>0.29127429129520827</v>
      </c>
      <c r="Y166" s="4">
        <v>291.27429129520829</v>
      </c>
      <c r="Z166" s="4">
        <v>279.26512133117728</v>
      </c>
      <c r="AA166" s="4">
        <v>285.95773380704782</v>
      </c>
      <c r="AB166" s="4">
        <v>16.309485298170497</v>
      </c>
      <c r="AC166" s="4">
        <v>792.0572771227371</v>
      </c>
      <c r="AD166" s="4">
        <v>5191.206076619228</v>
      </c>
      <c r="AE166" s="4">
        <v>18.113978977636467</v>
      </c>
      <c r="AF166" s="4">
        <v>11.565162095936877</v>
      </c>
      <c r="AG166" s="4">
        <v>1.8367114430438045</v>
      </c>
      <c r="AH166" s="4">
        <v>106.98641654075794</v>
      </c>
      <c r="AI166" s="4">
        <v>58.886113185891872</v>
      </c>
      <c r="AJ166" s="4">
        <v>220.37900814528541</v>
      </c>
      <c r="AK166" s="4">
        <v>661.35340115972076</v>
      </c>
      <c r="AL166" s="4">
        <v>1.8367114430438045</v>
      </c>
      <c r="AM166" s="4">
        <v>3.8915060822864653</v>
      </c>
      <c r="AN166" s="4">
        <v>3089.5599726091241</v>
      </c>
      <c r="AO166" s="4">
        <v>1.4430990942451316</v>
      </c>
      <c r="AP166" s="4" t="s">
        <v>263</v>
      </c>
      <c r="AQ166" s="4" t="s">
        <v>263</v>
      </c>
      <c r="AR166" s="4" t="s">
        <v>263</v>
      </c>
      <c r="AS166" s="4" t="s">
        <v>264</v>
      </c>
      <c r="AT166" s="4" t="s">
        <v>264</v>
      </c>
      <c r="AU166" s="4">
        <v>0</v>
      </c>
      <c r="AV166" s="4">
        <v>0</v>
      </c>
      <c r="AW166" s="4">
        <v>257.29439464660379</v>
      </c>
      <c r="AX166" s="4">
        <v>982.82870342964043</v>
      </c>
      <c r="AY166" s="4">
        <v>2.6833518320560303</v>
      </c>
      <c r="AZ166" s="4">
        <v>47.372015473121387</v>
      </c>
      <c r="BA166" s="4" t="e">
        <v>#VALUE!</v>
      </c>
      <c r="BB166" s="4">
        <v>112.875787252283</v>
      </c>
      <c r="BG166" s="4" t="s">
        <v>435</v>
      </c>
    </row>
    <row r="167" spans="1:59" x14ac:dyDescent="0.35">
      <c r="A167" s="4" t="s">
        <v>397</v>
      </c>
      <c r="B167" s="4" t="s">
        <v>236</v>
      </c>
      <c r="C167" s="4" t="s">
        <v>397</v>
      </c>
      <c r="D167" s="4">
        <v>0</v>
      </c>
      <c r="E167" s="4" t="s">
        <v>276</v>
      </c>
      <c r="F167" s="4">
        <v>35064</v>
      </c>
      <c r="G167" s="4">
        <v>2000</v>
      </c>
      <c r="H167" s="4">
        <v>125.72031</v>
      </c>
      <c r="I167" s="4">
        <v>3624.5930488341396</v>
      </c>
      <c r="J167" s="4">
        <v>28830.608585312424</v>
      </c>
      <c r="M167" s="4">
        <v>92.708349951067106</v>
      </c>
      <c r="N167" s="4">
        <v>197.04375799763031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4">
        <v>1567.3184229153612</v>
      </c>
      <c r="U167" s="4">
        <v>0</v>
      </c>
      <c r="V167" s="4">
        <v>0.12238623493629759</v>
      </c>
      <c r="W167" s="4">
        <v>0</v>
      </c>
      <c r="X167" s="4">
        <v>4.5435756866202721E-2</v>
      </c>
      <c r="Y167" s="4">
        <v>45.435756866202723</v>
      </c>
      <c r="Z167" s="4">
        <v>45.435756866202723</v>
      </c>
      <c r="AA167" s="4">
        <v>0</v>
      </c>
      <c r="AB167" s="4">
        <v>0</v>
      </c>
      <c r="AC167" s="4">
        <v>184.78114849233981</v>
      </c>
      <c r="AD167" s="4">
        <v>40.087850842763473</v>
      </c>
      <c r="AE167" s="4">
        <v>0</v>
      </c>
      <c r="AF167" s="4">
        <v>0</v>
      </c>
      <c r="AG167" s="4">
        <v>0</v>
      </c>
      <c r="AH167" s="4">
        <v>20.585400563513673</v>
      </c>
      <c r="AI167" s="4">
        <v>8.4839912164250109</v>
      </c>
      <c r="AJ167" s="4">
        <v>36.951765649777712</v>
      </c>
      <c r="AK167" s="4">
        <v>162.91194836694754</v>
      </c>
      <c r="AL167" s="4">
        <v>0</v>
      </c>
      <c r="AM167" s="4">
        <v>0</v>
      </c>
      <c r="AN167" s="4">
        <v>508.586049427727</v>
      </c>
      <c r="AO167" s="4">
        <v>0.23755488606199554</v>
      </c>
      <c r="AP167" s="4">
        <v>0</v>
      </c>
      <c r="AQ167" s="4">
        <v>0</v>
      </c>
      <c r="AR167" s="4">
        <v>0</v>
      </c>
      <c r="AS167" s="4" t="s">
        <v>264</v>
      </c>
      <c r="AT167" s="4" t="s">
        <v>264</v>
      </c>
      <c r="AU167" s="4">
        <v>0</v>
      </c>
      <c r="AV167" s="4">
        <v>0</v>
      </c>
      <c r="AW167" s="4">
        <v>230.58714129248966</v>
      </c>
      <c r="AX167" s="4">
        <v>0</v>
      </c>
      <c r="AY167" s="4">
        <v>0.36140347463510647</v>
      </c>
      <c r="AZ167" s="4">
        <v>12.535409149122897</v>
      </c>
      <c r="BA167" s="4" t="e">
        <v>#VALUE!</v>
      </c>
      <c r="BB167" s="4">
        <v>127.4345352</v>
      </c>
      <c r="BG167" s="4" t="s">
        <v>436</v>
      </c>
    </row>
    <row r="168" spans="1:59" x14ac:dyDescent="0.35">
      <c r="A168" s="4" t="s">
        <v>397</v>
      </c>
      <c r="B168" s="4" t="s">
        <v>236</v>
      </c>
      <c r="C168" s="4" t="s">
        <v>397</v>
      </c>
      <c r="D168" s="4">
        <v>0</v>
      </c>
      <c r="E168" s="4" t="s">
        <v>276</v>
      </c>
      <c r="F168" s="4">
        <v>36891</v>
      </c>
      <c r="G168" s="4">
        <v>2005</v>
      </c>
      <c r="H168" s="4">
        <v>126.392944</v>
      </c>
      <c r="I168" s="4">
        <v>3872.8440000000001</v>
      </c>
      <c r="J168" s="4">
        <v>30641.299090240354</v>
      </c>
      <c r="M168" s="4">
        <v>121.25904245677594</v>
      </c>
      <c r="N168" s="4">
        <v>153.28899999999999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1212.7971320930699</v>
      </c>
      <c r="U168" s="4">
        <v>0</v>
      </c>
      <c r="V168" s="4">
        <v>9.8883246905625055E-2</v>
      </c>
      <c r="W168" s="4">
        <v>0</v>
      </c>
      <c r="X168" s="4">
        <v>3.0815696813233994E-2</v>
      </c>
      <c r="Y168" s="4">
        <v>30.815696813233995</v>
      </c>
      <c r="Z168" s="4">
        <v>30.815696813233995</v>
      </c>
      <c r="AA168" s="4">
        <v>0</v>
      </c>
      <c r="AB168" s="4">
        <v>0</v>
      </c>
      <c r="AC168" s="4">
        <v>127.99199284087489</v>
      </c>
      <c r="AD168" s="4">
        <v>27.188609647298453</v>
      </c>
      <c r="AE168" s="4">
        <v>0</v>
      </c>
      <c r="AF168" s="4">
        <v>0</v>
      </c>
      <c r="AG168" s="4">
        <v>0</v>
      </c>
      <c r="AH168" s="4">
        <v>13.961547166744257</v>
      </c>
      <c r="AI168" s="4">
        <v>5.754060658907278</v>
      </c>
      <c r="AJ168" s="4">
        <v>25.061636154326717</v>
      </c>
      <c r="AK168" s="4">
        <v>113.15973985130674</v>
      </c>
      <c r="AL168" s="4">
        <v>0</v>
      </c>
      <c r="AM168" s="4">
        <v>0</v>
      </c>
      <c r="AN168" s="4">
        <v>344.93611603646855</v>
      </c>
      <c r="AO168" s="4">
        <v>0.16111582265363511</v>
      </c>
      <c r="AP168" s="4">
        <v>0</v>
      </c>
      <c r="AQ168" s="4">
        <v>0</v>
      </c>
      <c r="AR168" s="4">
        <v>0</v>
      </c>
      <c r="AS168" s="4" t="s">
        <v>264</v>
      </c>
      <c r="AT168" s="4" t="s">
        <v>264</v>
      </c>
      <c r="AU168" s="4">
        <v>0</v>
      </c>
      <c r="AV168" s="4">
        <v>0</v>
      </c>
      <c r="AW168" s="4">
        <v>201.03005964703272</v>
      </c>
      <c r="AX168" s="4">
        <v>0</v>
      </c>
      <c r="AY168" s="4">
        <v>0.24380867980442006</v>
      </c>
      <c r="AZ168" s="4">
        <v>7.9568649842942278</v>
      </c>
      <c r="BA168" s="4" t="e">
        <v>#VALUE!</v>
      </c>
      <c r="BB168" s="4">
        <v>127.4345352</v>
      </c>
      <c r="BG168" s="4" t="s">
        <v>437</v>
      </c>
    </row>
    <row r="169" spans="1:59" x14ac:dyDescent="0.35">
      <c r="A169" s="4" t="s">
        <v>397</v>
      </c>
      <c r="B169" s="4" t="s">
        <v>236</v>
      </c>
      <c r="C169" s="4" t="s">
        <v>397</v>
      </c>
      <c r="D169" s="4">
        <v>0</v>
      </c>
      <c r="E169" s="4" t="s">
        <v>276</v>
      </c>
      <c r="F169" s="4">
        <v>38718</v>
      </c>
      <c r="G169" s="4">
        <v>2010</v>
      </c>
      <c r="H169" s="4">
        <v>126.53592</v>
      </c>
      <c r="I169" s="4">
        <v>3863.7400656183231</v>
      </c>
      <c r="J169" s="4">
        <v>30534.729313370648</v>
      </c>
      <c r="M169" s="4">
        <v>149.80973496248475</v>
      </c>
      <c r="N169" s="4">
        <v>233.09333142484357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4">
        <v>1842.1119586030873</v>
      </c>
      <c r="U169" s="4">
        <v>0</v>
      </c>
      <c r="V169" s="4">
        <v>0.15277622951614506</v>
      </c>
      <c r="W169" s="4">
        <v>0</v>
      </c>
      <c r="X169" s="4">
        <v>4.6858766319661876E-2</v>
      </c>
      <c r="Y169" s="4">
        <v>46.858766319661875</v>
      </c>
      <c r="Z169" s="4">
        <v>46.858766319661875</v>
      </c>
      <c r="AA169" s="4">
        <v>0</v>
      </c>
      <c r="AB169" s="4">
        <v>0</v>
      </c>
      <c r="AC169" s="4">
        <v>198.68438112633004</v>
      </c>
      <c r="AD169" s="4">
        <v>41.34336840542008</v>
      </c>
      <c r="AE169" s="4">
        <v>0</v>
      </c>
      <c r="AF169" s="4">
        <v>0</v>
      </c>
      <c r="AG169" s="4">
        <v>0</v>
      </c>
      <c r="AH169" s="4">
        <v>21.230117888051364</v>
      </c>
      <c r="AI169" s="4">
        <v>8.7497026414506465</v>
      </c>
      <c r="AJ169" s="4">
        <v>38.109063678211228</v>
      </c>
      <c r="AK169" s="4">
        <v>176.13025616058209</v>
      </c>
      <c r="AL169" s="4">
        <v>0</v>
      </c>
      <c r="AM169" s="4">
        <v>0</v>
      </c>
      <c r="AN169" s="4">
        <v>524.51453408716134</v>
      </c>
      <c r="AO169" s="4">
        <v>0.2449949040543685</v>
      </c>
      <c r="AP169" s="4">
        <v>0</v>
      </c>
      <c r="AQ169" s="4">
        <v>0</v>
      </c>
      <c r="AR169" s="4">
        <v>0</v>
      </c>
      <c r="AS169" s="4" t="s">
        <v>264</v>
      </c>
      <c r="AT169" s="4" t="s">
        <v>264</v>
      </c>
      <c r="AU169" s="4">
        <v>0</v>
      </c>
      <c r="AV169" s="4">
        <v>0</v>
      </c>
      <c r="AW169" s="4">
        <v>201.03005964703274</v>
      </c>
      <c r="AX169" s="4">
        <v>0</v>
      </c>
      <c r="AY169" s="4">
        <v>0.37031987691449092</v>
      </c>
      <c r="AZ169" s="4">
        <v>12.12782576567116</v>
      </c>
      <c r="BA169" s="4" t="e">
        <v>#VALUE!</v>
      </c>
      <c r="BB169" s="4">
        <v>127.4345352</v>
      </c>
      <c r="BG169" s="4" t="s">
        <v>438</v>
      </c>
    </row>
    <row r="170" spans="1:59" x14ac:dyDescent="0.35">
      <c r="A170" s="4" t="s">
        <v>397</v>
      </c>
      <c r="B170" s="4" t="s">
        <v>236</v>
      </c>
      <c r="C170" s="4" t="s">
        <v>397</v>
      </c>
      <c r="D170" s="4">
        <v>0</v>
      </c>
      <c r="E170" s="4" t="s">
        <v>276</v>
      </c>
      <c r="F170" s="4">
        <v>40545</v>
      </c>
      <c r="G170" s="4">
        <v>2015</v>
      </c>
      <c r="H170" s="4">
        <v>126.071988</v>
      </c>
      <c r="I170" s="4">
        <v>4245.0110146193938</v>
      </c>
      <c r="J170" s="4">
        <v>33671.326057136452</v>
      </c>
      <c r="M170" s="4">
        <v>149.80973496248475</v>
      </c>
      <c r="N170" s="4">
        <v>234.64015025420619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1861.1600719281605</v>
      </c>
      <c r="U170" s="4">
        <v>0</v>
      </c>
      <c r="V170" s="4">
        <v>0.1540520102576827</v>
      </c>
      <c r="W170" s="4">
        <v>0</v>
      </c>
      <c r="X170" s="4">
        <v>4.674336257802407E-2</v>
      </c>
      <c r="Y170" s="4">
        <v>46.743362578024069</v>
      </c>
      <c r="Z170" s="4">
        <v>46.743362578024069</v>
      </c>
      <c r="AA170" s="4">
        <v>0</v>
      </c>
      <c r="AB170" s="4">
        <v>0</v>
      </c>
      <c r="AC170" s="4">
        <v>198.19506135144405</v>
      </c>
      <c r="AD170" s="4">
        <v>41.241547982463409</v>
      </c>
      <c r="AE170" s="4">
        <v>0</v>
      </c>
      <c r="AF170" s="4">
        <v>0</v>
      </c>
      <c r="AG170" s="4">
        <v>0</v>
      </c>
      <c r="AH170" s="4">
        <v>21.177832366427104</v>
      </c>
      <c r="AI170" s="4">
        <v>8.728153879023715</v>
      </c>
      <c r="AJ170" s="4">
        <v>38.015208699000354</v>
      </c>
      <c r="AK170" s="4">
        <v>175.69648267115866</v>
      </c>
      <c r="AL170" s="4">
        <v>0</v>
      </c>
      <c r="AM170" s="4">
        <v>0</v>
      </c>
      <c r="AN170" s="4">
        <v>523.22276000663737</v>
      </c>
      <c r="AO170" s="4">
        <v>0.2443915307513414</v>
      </c>
      <c r="AP170" s="4">
        <v>0</v>
      </c>
      <c r="AQ170" s="4">
        <v>0</v>
      </c>
      <c r="AR170" s="4">
        <v>0</v>
      </c>
      <c r="AS170" s="4" t="s">
        <v>264</v>
      </c>
      <c r="AT170" s="4" t="s">
        <v>264</v>
      </c>
      <c r="AU170" s="4">
        <v>0</v>
      </c>
      <c r="AV170" s="4">
        <v>0</v>
      </c>
      <c r="AW170" s="4">
        <v>199.21297581587336</v>
      </c>
      <c r="AX170" s="4">
        <v>0</v>
      </c>
      <c r="AY170" s="4">
        <v>0.37076723639849374</v>
      </c>
      <c r="AZ170" s="4">
        <v>11.011364261964127</v>
      </c>
      <c r="BA170" s="4" t="e">
        <v>#VALUE!</v>
      </c>
      <c r="BB170" s="4">
        <v>125.08777743216</v>
      </c>
      <c r="BG170" s="4" t="s">
        <v>439</v>
      </c>
    </row>
    <row r="171" spans="1:59" x14ac:dyDescent="0.35">
      <c r="A171" s="4" t="s">
        <v>397</v>
      </c>
      <c r="B171" s="4" t="s">
        <v>236</v>
      </c>
      <c r="C171" s="4" t="s">
        <v>397</v>
      </c>
      <c r="D171" s="4">
        <v>0</v>
      </c>
      <c r="E171" s="4" t="s">
        <v>276</v>
      </c>
      <c r="F171" s="4">
        <v>42372</v>
      </c>
      <c r="G171" s="4">
        <v>2020</v>
      </c>
      <c r="H171" s="4">
        <v>124.803628</v>
      </c>
      <c r="I171" s="4">
        <v>4561.8298042804072</v>
      </c>
      <c r="J171" s="4">
        <v>36552.060844580628</v>
      </c>
      <c r="M171" s="4">
        <v>149.80973496248475</v>
      </c>
      <c r="N171" s="4">
        <v>244.72361195134269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4">
        <v>1960.8693743369599</v>
      </c>
      <c r="U171" s="4">
        <v>0</v>
      </c>
      <c r="V171" s="4">
        <v>0.16080298441827681</v>
      </c>
      <c r="W171" s="4">
        <v>0</v>
      </c>
      <c r="X171" s="4">
        <v>4.7679175353454867E-2</v>
      </c>
      <c r="Y171" s="4">
        <v>47.679175353454866</v>
      </c>
      <c r="Z171" s="4">
        <v>47.679175353454866</v>
      </c>
      <c r="AA171" s="4">
        <v>0</v>
      </c>
      <c r="AB171" s="4">
        <v>0</v>
      </c>
      <c r="AC171" s="4">
        <v>202.16297166449397</v>
      </c>
      <c r="AD171" s="4">
        <v>42.067213175379514</v>
      </c>
      <c r="AE171" s="4">
        <v>0</v>
      </c>
      <c r="AF171" s="4">
        <v>0</v>
      </c>
      <c r="AG171" s="4">
        <v>0</v>
      </c>
      <c r="AH171" s="4">
        <v>21.601817398555532</v>
      </c>
      <c r="AI171" s="4">
        <v>8.9028935095387922</v>
      </c>
      <c r="AJ171" s="4">
        <v>38.776281843916074</v>
      </c>
      <c r="AK171" s="4">
        <v>179.21396630977105</v>
      </c>
      <c r="AL171" s="4">
        <v>0</v>
      </c>
      <c r="AM171" s="4">
        <v>0</v>
      </c>
      <c r="AN171" s="4">
        <v>533.69779894704459</v>
      </c>
      <c r="AO171" s="4">
        <v>0.24928430491371451</v>
      </c>
      <c r="AP171" s="4">
        <v>0</v>
      </c>
      <c r="AQ171" s="4">
        <v>0</v>
      </c>
      <c r="AR171" s="4">
        <v>0</v>
      </c>
      <c r="AS171" s="4" t="s">
        <v>264</v>
      </c>
      <c r="AT171" s="4" t="s">
        <v>264</v>
      </c>
      <c r="AU171" s="4">
        <v>0</v>
      </c>
      <c r="AV171" s="4">
        <v>0</v>
      </c>
      <c r="AW171" s="4">
        <v>194.82866803606473</v>
      </c>
      <c r="AX171" s="4">
        <v>0</v>
      </c>
      <c r="AY171" s="4">
        <v>0.38203356839478148</v>
      </c>
      <c r="AZ171" s="4">
        <v>10.451765497414447</v>
      </c>
      <c r="BA171" s="4" t="e">
        <v>#VALUE!</v>
      </c>
      <c r="BB171" s="4">
        <v>122.74101966431999</v>
      </c>
      <c r="BG171" s="4" t="s">
        <v>440</v>
      </c>
    </row>
    <row r="172" spans="1:59" x14ac:dyDescent="0.35">
      <c r="A172" s="4" t="s">
        <v>397</v>
      </c>
      <c r="B172" s="4" t="s">
        <v>236</v>
      </c>
      <c r="C172" s="4" t="s">
        <v>397</v>
      </c>
      <c r="D172" s="4">
        <v>0</v>
      </c>
      <c r="E172" s="4" t="s">
        <v>276</v>
      </c>
      <c r="F172" s="4">
        <v>44199</v>
      </c>
      <c r="G172" s="4">
        <v>2025</v>
      </c>
      <c r="H172" s="4">
        <v>122.770562999999</v>
      </c>
      <c r="I172" s="4">
        <v>4794.5289711444238</v>
      </c>
      <c r="J172" s="4">
        <v>39052.757061515331</v>
      </c>
      <c r="M172" s="4">
        <v>149.80973496248475</v>
      </c>
      <c r="N172" s="4">
        <v>277.72599780520397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2262.1546323380976</v>
      </c>
      <c r="U172" s="4">
        <v>0</v>
      </c>
      <c r="V172" s="4">
        <v>0.18072417526091603</v>
      </c>
      <c r="W172" s="4">
        <v>0</v>
      </c>
      <c r="X172" s="4">
        <v>5.2410901310257885E-2</v>
      </c>
      <c r="Y172" s="4">
        <v>52.410901310257884</v>
      </c>
      <c r="Z172" s="4">
        <v>52.410901310257884</v>
      </c>
      <c r="AA172" s="4">
        <v>0</v>
      </c>
      <c r="AB172" s="4">
        <v>0</v>
      </c>
      <c r="AC172" s="4">
        <v>222.22581405717403</v>
      </c>
      <c r="AD172" s="4">
        <v>46.242002756715806</v>
      </c>
      <c r="AE172" s="4">
        <v>0</v>
      </c>
      <c r="AF172" s="4">
        <v>0</v>
      </c>
      <c r="AG172" s="4">
        <v>0</v>
      </c>
      <c r="AH172" s="4">
        <v>23.74560196154626</v>
      </c>
      <c r="AI172" s="4">
        <v>9.7864249883751881</v>
      </c>
      <c r="AJ172" s="4">
        <v>42.624476321882696</v>
      </c>
      <c r="AK172" s="4">
        <v>196.99932794665432</v>
      </c>
      <c r="AL172" s="4">
        <v>0</v>
      </c>
      <c r="AM172" s="4">
        <v>0</v>
      </c>
      <c r="AN172" s="4">
        <v>586.66246768650467</v>
      </c>
      <c r="AO172" s="4">
        <v>0.27402351249101903</v>
      </c>
      <c r="AP172" s="4">
        <v>0</v>
      </c>
      <c r="AQ172" s="4">
        <v>0</v>
      </c>
      <c r="AR172" s="4">
        <v>0</v>
      </c>
      <c r="AS172" s="4" t="s">
        <v>264</v>
      </c>
      <c r="AT172" s="4" t="s">
        <v>264</v>
      </c>
      <c r="AU172" s="4">
        <v>0</v>
      </c>
      <c r="AV172" s="4">
        <v>0</v>
      </c>
      <c r="AW172" s="4">
        <v>188.71442257637941</v>
      </c>
      <c r="AX172" s="4">
        <v>0</v>
      </c>
      <c r="AY172" s="4">
        <v>0.42690120522016595</v>
      </c>
      <c r="AZ172" s="4">
        <v>10.931397354294791</v>
      </c>
      <c r="BA172" s="4" t="e">
        <v>#VALUE!</v>
      </c>
      <c r="BB172" s="4">
        <v>117.8084034583015</v>
      </c>
      <c r="BG172" s="4" t="s">
        <v>441</v>
      </c>
    </row>
    <row r="173" spans="1:59" x14ac:dyDescent="0.35">
      <c r="A173" s="4" t="s">
        <v>397</v>
      </c>
      <c r="B173" s="4" t="s">
        <v>236</v>
      </c>
      <c r="C173" s="4" t="s">
        <v>397</v>
      </c>
      <c r="D173" s="4">
        <v>0</v>
      </c>
      <c r="E173" s="4" t="s">
        <v>276</v>
      </c>
      <c r="F173" s="4">
        <v>46026</v>
      </c>
      <c r="G173" s="4">
        <v>2030</v>
      </c>
      <c r="H173" s="4">
        <v>120.21754900000001</v>
      </c>
      <c r="I173" s="4">
        <v>5039.0981341684019</v>
      </c>
      <c r="J173" s="4">
        <v>41916.493690687392</v>
      </c>
      <c r="M173" s="4">
        <v>149.80973496248475</v>
      </c>
      <c r="N173" s="4">
        <v>326.16670334117805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2713.137192151356</v>
      </c>
      <c r="U173" s="4">
        <v>0</v>
      </c>
      <c r="V173" s="4">
        <v>0.20876117335657901</v>
      </c>
      <c r="W173" s="4">
        <v>0</v>
      </c>
      <c r="X173" s="4">
        <v>5.9210434908352552E-2</v>
      </c>
      <c r="Y173" s="4">
        <v>59.210434908352553</v>
      </c>
      <c r="Z173" s="4">
        <v>59.210434908352553</v>
      </c>
      <c r="AA173" s="4">
        <v>0</v>
      </c>
      <c r="AB173" s="4">
        <v>0</v>
      </c>
      <c r="AC173" s="4">
        <v>251.05630258666537</v>
      </c>
      <c r="AD173" s="4">
        <v>52.241213675188142</v>
      </c>
      <c r="AE173" s="4">
        <v>0</v>
      </c>
      <c r="AF173" s="4">
        <v>0</v>
      </c>
      <c r="AG173" s="4">
        <v>0</v>
      </c>
      <c r="AH173" s="4">
        <v>26.826240040802407</v>
      </c>
      <c r="AI173" s="4">
        <v>11.056067826985682</v>
      </c>
      <c r="AJ173" s="4">
        <v>48.154367081366871</v>
      </c>
      <c r="AK173" s="4">
        <v>222.55705574160024</v>
      </c>
      <c r="AL173" s="4">
        <v>0</v>
      </c>
      <c r="AM173" s="4">
        <v>0</v>
      </c>
      <c r="AN173" s="4">
        <v>662.77318244337505</v>
      </c>
      <c r="AO173" s="4">
        <v>0.30957398068122982</v>
      </c>
      <c r="AP173" s="4">
        <v>0</v>
      </c>
      <c r="AQ173" s="4">
        <v>0</v>
      </c>
      <c r="AR173" s="4">
        <v>0</v>
      </c>
      <c r="AS173" s="4" t="s">
        <v>264</v>
      </c>
      <c r="AT173" s="4" t="s">
        <v>264</v>
      </c>
      <c r="AU173" s="4">
        <v>0</v>
      </c>
      <c r="AV173" s="4">
        <v>0</v>
      </c>
      <c r="AW173" s="4">
        <v>181.53427159122691</v>
      </c>
      <c r="AX173" s="4">
        <v>0</v>
      </c>
      <c r="AY173" s="4">
        <v>0.49252738390426304</v>
      </c>
      <c r="AZ173" s="4">
        <v>11.750204765187412</v>
      </c>
      <c r="BA173" s="4" t="e">
        <v>#VALUE!</v>
      </c>
      <c r="BB173" s="4">
        <v>112.875787252283</v>
      </c>
      <c r="BG173" s="4" t="s">
        <v>442</v>
      </c>
    </row>
    <row r="174" spans="1:59" x14ac:dyDescent="0.35">
      <c r="A174" s="4" t="s">
        <v>397</v>
      </c>
      <c r="B174" s="4" t="s">
        <v>236</v>
      </c>
      <c r="C174" s="4" t="s">
        <v>397</v>
      </c>
      <c r="D174" s="4">
        <v>0</v>
      </c>
      <c r="E174" s="4" t="s">
        <v>276</v>
      </c>
      <c r="F174" s="4">
        <v>47853</v>
      </c>
      <c r="G174" s="4">
        <v>2035</v>
      </c>
      <c r="H174" s="4">
        <v>117.34894899999901</v>
      </c>
      <c r="I174" s="4">
        <v>5296.1427824511484</v>
      </c>
      <c r="J174" s="4">
        <v>45131.574058249069</v>
      </c>
      <c r="M174" s="4">
        <v>149.80973496248475</v>
      </c>
      <c r="N174" s="4">
        <v>360.8524421238501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4">
        <v>3075.0376990922446</v>
      </c>
      <c r="U174" s="4">
        <v>0</v>
      </c>
      <c r="V174" s="4">
        <v>0.22962707866050314</v>
      </c>
      <c r="W174" s="4">
        <v>0</v>
      </c>
      <c r="X174" s="4">
        <v>6.270791277531064E-2</v>
      </c>
      <c r="Y174" s="4">
        <v>62.707912775310646</v>
      </c>
      <c r="Z174" s="4">
        <v>62.707912775310646</v>
      </c>
      <c r="AA174" s="4">
        <v>0</v>
      </c>
      <c r="AB174" s="4">
        <v>0</v>
      </c>
      <c r="AC174" s="4">
        <v>265.8858484769512</v>
      </c>
      <c r="AD174" s="4">
        <v>55.327029357082822</v>
      </c>
      <c r="AE174" s="4">
        <v>0</v>
      </c>
      <c r="AF174" s="4">
        <v>0</v>
      </c>
      <c r="AG174" s="4">
        <v>0</v>
      </c>
      <c r="AH174" s="4">
        <v>28.410828651604451</v>
      </c>
      <c r="AI174" s="4">
        <v>11.709134344404816</v>
      </c>
      <c r="AJ174" s="4">
        <v>50.99877843090583</v>
      </c>
      <c r="AK174" s="4">
        <v>235.70319084086805</v>
      </c>
      <c r="AL174" s="4">
        <v>0</v>
      </c>
      <c r="AM174" s="4">
        <v>0</v>
      </c>
      <c r="AN174" s="4">
        <v>701.92227060658468</v>
      </c>
      <c r="AO174" s="4">
        <v>0.32786008425899588</v>
      </c>
      <c r="AP174" s="4">
        <v>0</v>
      </c>
      <c r="AQ174" s="4">
        <v>0</v>
      </c>
      <c r="AR174" s="4">
        <v>0</v>
      </c>
      <c r="AS174" s="4" t="s">
        <v>264</v>
      </c>
      <c r="AT174" s="4" t="s">
        <v>264</v>
      </c>
      <c r="AU174" s="4">
        <v>0</v>
      </c>
      <c r="AV174" s="4">
        <v>0</v>
      </c>
      <c r="AW174" s="4">
        <v>173.77716056522718</v>
      </c>
      <c r="AX174" s="4">
        <v>0</v>
      </c>
      <c r="AY174" s="4">
        <v>0.53437131997927967</v>
      </c>
      <c r="AZ174" s="4">
        <v>11.84029875159225</v>
      </c>
      <c r="BA174" s="4" t="e">
        <v>#VALUE!</v>
      </c>
      <c r="BB174" s="4">
        <v>112.875787252283</v>
      </c>
      <c r="BG174" s="4" t="s">
        <v>443</v>
      </c>
    </row>
    <row r="175" spans="1:59" x14ac:dyDescent="0.35">
      <c r="A175" s="4" t="s">
        <v>397</v>
      </c>
      <c r="B175" s="4" t="s">
        <v>236</v>
      </c>
      <c r="C175" s="4" t="s">
        <v>397</v>
      </c>
      <c r="D175" s="4">
        <v>0</v>
      </c>
      <c r="E175" s="4" t="s">
        <v>276</v>
      </c>
      <c r="F175" s="4">
        <v>49680</v>
      </c>
      <c r="G175" s="4">
        <v>2040</v>
      </c>
      <c r="H175" s="4">
        <v>114.340034</v>
      </c>
      <c r="I175" s="4">
        <v>5566.2992911207348</v>
      </c>
      <c r="J175" s="4">
        <v>48681.980373739745</v>
      </c>
      <c r="M175" s="4">
        <v>149.80973496248475</v>
      </c>
      <c r="N175" s="4">
        <v>428.775566977106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4">
        <v>3750.0038435978249</v>
      </c>
      <c r="U175" s="4">
        <v>0</v>
      </c>
      <c r="V175" s="4">
        <v>0.26590129467946089</v>
      </c>
      <c r="W175" s="4">
        <v>0</v>
      </c>
      <c r="X175" s="4">
        <v>7.1084307169746619E-2</v>
      </c>
      <c r="Y175" s="4">
        <v>71.084307169746623</v>
      </c>
      <c r="Z175" s="4">
        <v>71.084307169746623</v>
      </c>
      <c r="AA175" s="4">
        <v>0</v>
      </c>
      <c r="AB175" s="4">
        <v>0</v>
      </c>
      <c r="AC175" s="4">
        <v>301.40233486874615</v>
      </c>
      <c r="AD175" s="4">
        <v>62.717500480368706</v>
      </c>
      <c r="AE175" s="4">
        <v>0</v>
      </c>
      <c r="AF175" s="4">
        <v>0</v>
      </c>
      <c r="AG175" s="4">
        <v>0</v>
      </c>
      <c r="AH175" s="4">
        <v>32.205888881264627</v>
      </c>
      <c r="AI175" s="4">
        <v>13.273216498400323</v>
      </c>
      <c r="AJ175" s="4">
        <v>57.8110906713463</v>
      </c>
      <c r="AK175" s="4">
        <v>267.18793972071688</v>
      </c>
      <c r="AL175" s="4">
        <v>0</v>
      </c>
      <c r="AM175" s="4">
        <v>0</v>
      </c>
      <c r="AN175" s="4">
        <v>795.68360809370438</v>
      </c>
      <c r="AO175" s="4">
        <v>0.37165496197700576</v>
      </c>
      <c r="AP175" s="4">
        <v>0</v>
      </c>
      <c r="AQ175" s="4">
        <v>0</v>
      </c>
      <c r="AR175" s="4">
        <v>0</v>
      </c>
      <c r="AS175" s="4" t="s">
        <v>264</v>
      </c>
      <c r="AT175" s="4" t="s">
        <v>264</v>
      </c>
      <c r="AU175" s="4">
        <v>0</v>
      </c>
      <c r="AV175" s="4">
        <v>0</v>
      </c>
      <c r="AW175" s="4">
        <v>165.78441647432325</v>
      </c>
      <c r="AX175" s="4">
        <v>0</v>
      </c>
      <c r="AY175" s="4">
        <v>0.62169219898733474</v>
      </c>
      <c r="AZ175" s="4">
        <v>12.770478814019054</v>
      </c>
      <c r="BA175" s="4" t="e">
        <v>#VALUE!</v>
      </c>
      <c r="BB175" s="4">
        <v>112.875787252283</v>
      </c>
      <c r="BG175" s="4" t="s">
        <v>444</v>
      </c>
    </row>
    <row r="176" spans="1:59" x14ac:dyDescent="0.35">
      <c r="A176" s="4" t="s">
        <v>397</v>
      </c>
      <c r="B176" s="4" t="s">
        <v>236</v>
      </c>
      <c r="C176" s="4" t="s">
        <v>397</v>
      </c>
      <c r="D176" s="4">
        <v>0</v>
      </c>
      <c r="E176" s="4" t="s">
        <v>276</v>
      </c>
      <c r="F176" s="4">
        <v>51507</v>
      </c>
      <c r="G176" s="4">
        <v>2045</v>
      </c>
      <c r="H176" s="4">
        <v>111.365735</v>
      </c>
      <c r="I176" s="4">
        <v>5850.2364968323973</v>
      </c>
      <c r="J176" s="4">
        <v>52531.745934531806</v>
      </c>
      <c r="M176" s="4">
        <v>149.80973496248475</v>
      </c>
      <c r="N176" s="4">
        <v>488.18672849757741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4">
        <v>4383.6349528656856</v>
      </c>
      <c r="U176" s="4">
        <v>0</v>
      </c>
      <c r="V176" s="4">
        <v>0.29669816112456826</v>
      </c>
      <c r="W176" s="4">
        <v>0</v>
      </c>
      <c r="X176" s="4">
        <v>7.7028282586032365E-2</v>
      </c>
      <c r="Y176" s="4">
        <v>77.028282586032361</v>
      </c>
      <c r="Z176" s="4">
        <v>77.028282586032361</v>
      </c>
      <c r="AA176" s="4">
        <v>0</v>
      </c>
      <c r="AB176" s="4">
        <v>0</v>
      </c>
      <c r="AC176" s="4">
        <v>326.60519806319002</v>
      </c>
      <c r="AD176" s="4">
        <v>67.961854626439077</v>
      </c>
      <c r="AE176" s="4">
        <v>0</v>
      </c>
      <c r="AF176" s="4">
        <v>0</v>
      </c>
      <c r="AG176" s="4">
        <v>0</v>
      </c>
      <c r="AH176" s="4">
        <v>34.898902563071175</v>
      </c>
      <c r="AI176" s="4">
        <v>14.383105244634137</v>
      </c>
      <c r="AJ176" s="4">
        <v>62.645177341398224</v>
      </c>
      <c r="AK176" s="4">
        <v>289.52984060519077</v>
      </c>
      <c r="AL176" s="4">
        <v>0</v>
      </c>
      <c r="AM176" s="4">
        <v>0</v>
      </c>
      <c r="AN176" s="4">
        <v>862.21761530230799</v>
      </c>
      <c r="AO176" s="4">
        <v>0.40273225660487161</v>
      </c>
      <c r="AP176" s="4">
        <v>0</v>
      </c>
      <c r="AQ176" s="4">
        <v>0</v>
      </c>
      <c r="AR176" s="4">
        <v>0</v>
      </c>
      <c r="AS176" s="4" t="s">
        <v>264</v>
      </c>
      <c r="AT176" s="4" t="s">
        <v>264</v>
      </c>
      <c r="AU176" s="4">
        <v>0</v>
      </c>
      <c r="AV176" s="4">
        <v>0</v>
      </c>
      <c r="AW176" s="4">
        <v>157.78446665908209</v>
      </c>
      <c r="AX176" s="4">
        <v>0</v>
      </c>
      <c r="AY176" s="4">
        <v>0.6916695030660226</v>
      </c>
      <c r="AZ176" s="4">
        <v>13.166695505000392</v>
      </c>
      <c r="BA176" s="4" t="e">
        <v>#VALUE!</v>
      </c>
      <c r="BB176" s="4">
        <v>112.875787252283</v>
      </c>
      <c r="BG176" s="4" t="s">
        <v>445</v>
      </c>
    </row>
    <row r="177" spans="1:59" x14ac:dyDescent="0.35">
      <c r="A177" s="4" t="s">
        <v>397</v>
      </c>
      <c r="B177" s="4" t="s">
        <v>236</v>
      </c>
      <c r="C177" s="4" t="s">
        <v>397</v>
      </c>
      <c r="D177" s="4">
        <v>0</v>
      </c>
      <c r="E177" s="4" t="s">
        <v>276</v>
      </c>
      <c r="F177" s="4">
        <v>53334</v>
      </c>
      <c r="G177" s="4">
        <v>2050</v>
      </c>
      <c r="H177" s="4">
        <v>108.548677</v>
      </c>
      <c r="I177" s="4">
        <v>6148.6573536326659</v>
      </c>
      <c r="J177" s="4">
        <v>56644.240386574827</v>
      </c>
      <c r="M177" s="4">
        <v>149.80973496248475</v>
      </c>
      <c r="N177" s="4">
        <v>530.32849001605189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4">
        <v>4885.6283160047351</v>
      </c>
      <c r="U177" s="4">
        <v>0</v>
      </c>
      <c r="V177" s="4">
        <v>0.31901478551108498</v>
      </c>
      <c r="W177" s="4">
        <v>0</v>
      </c>
      <c r="X177" s="4">
        <v>7.9509176036189635E-2</v>
      </c>
      <c r="Y177" s="4">
        <v>79.509176036189629</v>
      </c>
      <c r="Z177" s="4">
        <v>79.509176036189629</v>
      </c>
      <c r="AA177" s="4">
        <v>0</v>
      </c>
      <c r="AB177" s="4">
        <v>0</v>
      </c>
      <c r="AC177" s="4">
        <v>337.12435634453033</v>
      </c>
      <c r="AD177" s="4">
        <v>70.150740505011768</v>
      </c>
      <c r="AE177" s="4">
        <v>0</v>
      </c>
      <c r="AF177" s="4">
        <v>0</v>
      </c>
      <c r="AG177" s="4">
        <v>0</v>
      </c>
      <c r="AH177" s="4">
        <v>36.02291125026602</v>
      </c>
      <c r="AI177" s="4">
        <v>14.846350047664529</v>
      </c>
      <c r="AJ177" s="4">
        <v>64.6628259885251</v>
      </c>
      <c r="AK177" s="4">
        <v>298.85489188593613</v>
      </c>
      <c r="AL177" s="4">
        <v>0</v>
      </c>
      <c r="AM177" s="4">
        <v>0</v>
      </c>
      <c r="AN177" s="4">
        <v>889.98754554870288</v>
      </c>
      <c r="AO177" s="4">
        <v>0.41570328210400764</v>
      </c>
      <c r="AP177" s="4">
        <v>0</v>
      </c>
      <c r="AQ177" s="4">
        <v>0</v>
      </c>
      <c r="AR177" s="4">
        <v>0</v>
      </c>
      <c r="AS177" s="4" t="s">
        <v>264</v>
      </c>
      <c r="AT177" s="4" t="s">
        <v>264</v>
      </c>
      <c r="AU177" s="4">
        <v>0</v>
      </c>
      <c r="AV177" s="4">
        <v>0</v>
      </c>
      <c r="AW177" s="4">
        <v>149.92439126508754</v>
      </c>
      <c r="AX177" s="4">
        <v>0</v>
      </c>
      <c r="AY177" s="4">
        <v>0.73247485122448452</v>
      </c>
      <c r="AZ177" s="4">
        <v>12.931144388655046</v>
      </c>
      <c r="BA177" s="4" t="e">
        <v>#VALUE!</v>
      </c>
      <c r="BB177" s="4">
        <v>112.875787252283</v>
      </c>
      <c r="BG177" s="4" t="s">
        <v>446</v>
      </c>
    </row>
    <row r="178" spans="1:59" x14ac:dyDescent="0.35">
      <c r="A178" s="4" t="s">
        <v>397</v>
      </c>
      <c r="B178" s="4" t="s">
        <v>236</v>
      </c>
      <c r="C178" s="4" t="s">
        <v>397</v>
      </c>
      <c r="D178" s="4">
        <v>0</v>
      </c>
      <c r="E178" s="4" t="s">
        <v>288</v>
      </c>
      <c r="F178" s="4">
        <v>38718</v>
      </c>
      <c r="G178" s="4">
        <v>2000</v>
      </c>
      <c r="H178" s="4">
        <v>125.72031</v>
      </c>
      <c r="I178" s="4">
        <v>3624.5930488341396</v>
      </c>
      <c r="J178" s="4">
        <v>28830.608585312424</v>
      </c>
      <c r="K178" s="4">
        <v>1.0866896124229453E-4</v>
      </c>
      <c r="L178" s="4">
        <v>2.7757312278685699E-2</v>
      </c>
      <c r="M178" s="4">
        <v>92.708349951067106</v>
      </c>
      <c r="N178" s="4">
        <v>87.147595395115331</v>
      </c>
      <c r="O178" s="4">
        <v>0</v>
      </c>
      <c r="P178" s="4">
        <v>6.6322370924745302</v>
      </c>
      <c r="Q178" s="4">
        <v>0.2356</v>
      </c>
      <c r="R178" s="4">
        <v>1.66E-2</v>
      </c>
      <c r="S178" s="4">
        <v>1.8740011061060859E-3</v>
      </c>
      <c r="T178" s="4">
        <v>693.1862910226306</v>
      </c>
      <c r="U178" s="4">
        <v>0</v>
      </c>
      <c r="V178" s="4">
        <v>6.1676805935181565E-2</v>
      </c>
      <c r="W178" s="4">
        <v>0</v>
      </c>
      <c r="X178" s="4">
        <v>6.362072764163465E-3</v>
      </c>
      <c r="Y178" s="4">
        <v>6.3620727641634653</v>
      </c>
      <c r="Z178" s="4">
        <v>5.4982847172847045</v>
      </c>
      <c r="AA178" s="4">
        <v>7.3332787710567349</v>
      </c>
      <c r="AB178" s="4">
        <v>2.2834096563837001</v>
      </c>
      <c r="AC178" s="4">
        <v>56.664348981946446</v>
      </c>
      <c r="AD178" s="4">
        <v>51.315595139149316</v>
      </c>
      <c r="AE178" s="4">
        <v>4.1033652528025302</v>
      </c>
      <c r="AF178" s="4">
        <v>3.6318338725398518</v>
      </c>
      <c r="AG178" s="4">
        <v>1.5101082713013736</v>
      </c>
      <c r="AH178" s="4">
        <v>2.8923643183306229</v>
      </c>
      <c r="AI178" s="4">
        <v>1.0801350454755241</v>
      </c>
      <c r="AJ178" s="4">
        <v>4.4181496718091804</v>
      </c>
      <c r="AK178" s="4">
        <v>54.099018794347728</v>
      </c>
      <c r="AL178" s="4">
        <v>1.5101082713013736</v>
      </c>
      <c r="AM178" s="4">
        <v>3.4230279270376305</v>
      </c>
      <c r="AN178" s="4">
        <v>59.658841572063267</v>
      </c>
      <c r="AO178" s="4">
        <v>2.7865981239927996E-2</v>
      </c>
      <c r="AP178" s="4">
        <v>0</v>
      </c>
      <c r="AQ178" s="4">
        <v>0</v>
      </c>
      <c r="AR178" s="4">
        <v>0</v>
      </c>
      <c r="AS178" s="4">
        <v>7.1962255621865454</v>
      </c>
      <c r="AT178" s="4">
        <v>10.962155793897434</v>
      </c>
      <c r="AU178" s="4">
        <v>666.16280603453822</v>
      </c>
      <c r="AV178" s="4">
        <v>959.26497733055794</v>
      </c>
      <c r="AW178" s="4">
        <v>73.003422932310343</v>
      </c>
      <c r="AX178" s="4">
        <v>0</v>
      </c>
      <c r="AY178" s="4">
        <v>5.060497197440466E-2</v>
      </c>
      <c r="AZ178" s="4">
        <v>1.7552516043724811</v>
      </c>
      <c r="BA178" s="4">
        <v>30.374054987165476</v>
      </c>
      <c r="BB178" s="4">
        <v>127.4345352</v>
      </c>
      <c r="BG178" s="4" t="s">
        <v>447</v>
      </c>
    </row>
    <row r="179" spans="1:59" x14ac:dyDescent="0.35">
      <c r="A179" s="4" t="s">
        <v>397</v>
      </c>
      <c r="B179" s="4" t="s">
        <v>236</v>
      </c>
      <c r="C179" s="4" t="s">
        <v>397</v>
      </c>
      <c r="D179" s="4">
        <v>0</v>
      </c>
      <c r="E179" s="4" t="s">
        <v>288</v>
      </c>
      <c r="F179" s="4">
        <v>40545</v>
      </c>
      <c r="G179" s="4">
        <v>2005</v>
      </c>
      <c r="H179" s="4">
        <v>126.392944</v>
      </c>
      <c r="I179" s="4">
        <v>3872.8440000000001</v>
      </c>
      <c r="J179" s="4">
        <v>30641.299090240354</v>
      </c>
      <c r="K179" s="4">
        <v>9.6009267246903489E-5</v>
      </c>
      <c r="L179" s="4">
        <v>2.4523646649918539E-2</v>
      </c>
      <c r="M179" s="4">
        <v>121.25904245677594</v>
      </c>
      <c r="N179" s="4">
        <v>88.40039857457873</v>
      </c>
      <c r="O179" s="4">
        <v>0</v>
      </c>
      <c r="P179" s="4">
        <v>6.6818139512153234</v>
      </c>
      <c r="Q179" s="4">
        <v>0.23169999999999999</v>
      </c>
      <c r="R179" s="4">
        <v>1.3466499999999999E-2</v>
      </c>
      <c r="S179" s="4">
        <v>1.8331719530166176E-3</v>
      </c>
      <c r="T179" s="4">
        <v>699.40928486149301</v>
      </c>
      <c r="U179" s="4">
        <v>0</v>
      </c>
      <c r="V179" s="4">
        <v>6.3282683410442839E-2</v>
      </c>
      <c r="W179" s="4">
        <v>0</v>
      </c>
      <c r="X179" s="4">
        <v>5.5741315001719208E-3</v>
      </c>
      <c r="Y179" s="4">
        <v>5.5741315001719212</v>
      </c>
      <c r="Z179" s="4">
        <v>4.857746680751454</v>
      </c>
      <c r="AA179" s="4">
        <v>6.4473493548098517</v>
      </c>
      <c r="AB179" s="4">
        <v>1.8630908911081225</v>
      </c>
      <c r="AC179" s="4">
        <v>44.672145156867806</v>
      </c>
      <c r="AD179" s="4">
        <v>36.845878136413617</v>
      </c>
      <c r="AE179" s="4">
        <v>1.8554073913511062</v>
      </c>
      <c r="AF179" s="4">
        <v>1.5807478858505539</v>
      </c>
      <c r="AG179" s="4">
        <v>0.83777559622982178</v>
      </c>
      <c r="AH179" s="4">
        <v>2.5545400627187935</v>
      </c>
      <c r="AI179" s="4">
        <v>0.95430169620439198</v>
      </c>
      <c r="AJ179" s="4">
        <v>3.903444984547062</v>
      </c>
      <c r="AK179" s="4">
        <v>42.405670275226022</v>
      </c>
      <c r="AL179" s="4">
        <v>0.83777559622982178</v>
      </c>
      <c r="AM179" s="4">
        <v>1.3962673722285484</v>
      </c>
      <c r="AN179" s="4">
        <v>52.708718177715909</v>
      </c>
      <c r="AO179" s="4">
        <v>2.4619655917165445E-2</v>
      </c>
      <c r="AP179" s="4">
        <v>0</v>
      </c>
      <c r="AQ179" s="4">
        <v>0</v>
      </c>
      <c r="AR179" s="4">
        <v>0</v>
      </c>
      <c r="AS179" s="4">
        <v>7.1962255621865454</v>
      </c>
      <c r="AT179" s="4">
        <v>9.6132286838873569</v>
      </c>
      <c r="AU179" s="4">
        <v>584.18941518673728</v>
      </c>
      <c r="AV179" s="4">
        <v>834.22429012080897</v>
      </c>
      <c r="AW179" s="4">
        <v>63.055501898776193</v>
      </c>
      <c r="AX179" s="4">
        <v>0</v>
      </c>
      <c r="AY179" s="4">
        <v>4.4101603489605568E-2</v>
      </c>
      <c r="AZ179" s="4">
        <v>1.4392863487844905</v>
      </c>
      <c r="BA179" s="4">
        <v>26.636433757960415</v>
      </c>
      <c r="BB179" s="4">
        <v>127.4345352</v>
      </c>
      <c r="BG179" s="4" t="s">
        <v>448</v>
      </c>
    </row>
    <row r="180" spans="1:59" x14ac:dyDescent="0.35">
      <c r="A180" s="4" t="s">
        <v>397</v>
      </c>
      <c r="B180" s="4" t="s">
        <v>236</v>
      </c>
      <c r="C180" s="4" t="s">
        <v>397</v>
      </c>
      <c r="D180" s="4">
        <v>0</v>
      </c>
      <c r="E180" s="4" t="s">
        <v>288</v>
      </c>
      <c r="F180" s="4">
        <v>53334</v>
      </c>
      <c r="G180" s="4">
        <v>2010</v>
      </c>
      <c r="H180" s="4">
        <v>126.53592</v>
      </c>
      <c r="I180" s="4">
        <v>3863.7400656183231</v>
      </c>
      <c r="J180" s="4">
        <v>30534.729313370648</v>
      </c>
      <c r="K180" s="4">
        <v>8.1379758826251761E-5</v>
      </c>
      <c r="L180" s="4">
        <v>2.0786832884166655E-2</v>
      </c>
      <c r="M180" s="4">
        <v>149.80973496248475</v>
      </c>
      <c r="N180" s="4">
        <v>80.541469704079674</v>
      </c>
      <c r="O180" s="4">
        <v>0</v>
      </c>
      <c r="P180" s="4">
        <v>6.0648697066325061</v>
      </c>
      <c r="Q180" s="4">
        <v>0.2283</v>
      </c>
      <c r="R180" s="4">
        <v>7.7234860176884296E-3</v>
      </c>
      <c r="S180" s="4">
        <v>1.8042307670422754E-3</v>
      </c>
      <c r="T180" s="4">
        <v>636.51072125669668</v>
      </c>
      <c r="U180" s="4">
        <v>0</v>
      </c>
      <c r="V180" s="4">
        <v>6.2308508655126493E-2</v>
      </c>
      <c r="W180" s="4">
        <v>0</v>
      </c>
      <c r="X180" s="4">
        <v>4.5304175015204728E-3</v>
      </c>
      <c r="Y180" s="4">
        <v>4.5304175015204731</v>
      </c>
      <c r="Z180" s="4">
        <v>4.11754295190919</v>
      </c>
      <c r="AA180" s="4">
        <v>5.4308856346819017</v>
      </c>
      <c r="AB180" s="4">
        <v>0.92987385484643037</v>
      </c>
      <c r="AC180" s="4">
        <v>22.74739157475128</v>
      </c>
      <c r="AD180" s="4">
        <v>19.339697179753138</v>
      </c>
      <c r="AE180" s="4">
        <v>0.79300587457351868</v>
      </c>
      <c r="AF180" s="4">
        <v>0.62278184599460729</v>
      </c>
      <c r="AG180" s="4">
        <v>0.38463976644717174</v>
      </c>
      <c r="AH180" s="4">
        <v>2.1652895385413831</v>
      </c>
      <c r="AI180" s="4">
        <v>0.80888907584271985</v>
      </c>
      <c r="AJ180" s="4">
        <v>3.3086538760664701</v>
      </c>
      <c r="AK180" s="4">
        <v>20.826272939330948</v>
      </c>
      <c r="AL180" s="4">
        <v>0.38463976644717174</v>
      </c>
      <c r="AM180" s="4">
        <v>0.46641172450690599</v>
      </c>
      <c r="AN180" s="4">
        <v>44.677177567914654</v>
      </c>
      <c r="AO180" s="4">
        <v>2.0868212642992909E-2</v>
      </c>
      <c r="AP180" s="4">
        <v>0</v>
      </c>
      <c r="AQ180" s="4">
        <v>0</v>
      </c>
      <c r="AR180" s="4">
        <v>0</v>
      </c>
      <c r="AS180" s="4">
        <v>6.8842574800092411</v>
      </c>
      <c r="AT180" s="4">
        <v>8.9772934303581522</v>
      </c>
      <c r="AU180" s="4">
        <v>545.54409840794199</v>
      </c>
      <c r="AV180" s="4">
        <v>746.99337671937701</v>
      </c>
      <c r="AW180" s="4">
        <v>56.249501258989234</v>
      </c>
      <c r="AX180" s="4">
        <v>0</v>
      </c>
      <c r="AY180" s="4">
        <v>3.5803410616688708E-2</v>
      </c>
      <c r="AZ180" s="4">
        <v>1.1725471756846717</v>
      </c>
      <c r="BA180" s="4">
        <v>24.874377760751717</v>
      </c>
      <c r="BB180" s="4">
        <v>127.4345352</v>
      </c>
      <c r="BG180" s="4" t="s">
        <v>449</v>
      </c>
    </row>
    <row r="181" spans="1:59" x14ac:dyDescent="0.35">
      <c r="A181" s="4" t="s">
        <v>397</v>
      </c>
      <c r="B181" s="4" t="s">
        <v>236</v>
      </c>
      <c r="C181" s="4" t="s">
        <v>397</v>
      </c>
      <c r="D181" s="4">
        <v>0</v>
      </c>
      <c r="E181" s="4" t="s">
        <v>288</v>
      </c>
      <c r="F181" s="4">
        <v>42372</v>
      </c>
      <c r="G181" s="4">
        <v>2015</v>
      </c>
      <c r="H181" s="4">
        <v>126.071988</v>
      </c>
      <c r="I181" s="4">
        <v>4245.0110146193938</v>
      </c>
      <c r="J181" s="4">
        <v>33671.326057136452</v>
      </c>
      <c r="K181" s="4">
        <v>6.7363259546327923E-5</v>
      </c>
      <c r="L181" s="4">
        <v>1.7384744348572585E-2</v>
      </c>
      <c r="M181" s="4">
        <v>149.80973496248475</v>
      </c>
      <c r="N181" s="4">
        <v>71.110340034267438</v>
      </c>
      <c r="O181" s="4">
        <v>0</v>
      </c>
      <c r="P181" s="4">
        <v>5.3546942796888137</v>
      </c>
      <c r="Q181" s="4">
        <v>0.18560465440862439</v>
      </c>
      <c r="R181" s="4">
        <v>5.8595484159647817E-3</v>
      </c>
      <c r="S181" s="4">
        <v>1.4722116891551229E-3</v>
      </c>
      <c r="T181" s="4">
        <v>564.04552004262382</v>
      </c>
      <c r="U181" s="4">
        <v>0</v>
      </c>
      <c r="V181" s="4">
        <v>5.5189204533683971E-2</v>
      </c>
      <c r="W181" s="4">
        <v>0</v>
      </c>
      <c r="X181" s="4">
        <v>3.6574081002174897E-3</v>
      </c>
      <c r="Y181" s="4">
        <v>3.6574081002174896</v>
      </c>
      <c r="Z181" s="4">
        <v>3.4435075139376812</v>
      </c>
      <c r="AA181" s="4">
        <v>4.5262461103938421</v>
      </c>
      <c r="AB181" s="4">
        <v>0.33806856885893422</v>
      </c>
      <c r="AC181" s="4">
        <v>9.0625414870853405</v>
      </c>
      <c r="AD181" s="4">
        <v>12.262147105634543</v>
      </c>
      <c r="AE181" s="4">
        <v>0.3946034247589093</v>
      </c>
      <c r="AF181" s="4">
        <v>0.27384107505800953</v>
      </c>
      <c r="AG181" s="4">
        <v>0.13112760374914206</v>
      </c>
      <c r="AH181" s="4">
        <v>1.8108727832230966</v>
      </c>
      <c r="AI181" s="4">
        <v>0.6764768884125667</v>
      </c>
      <c r="AJ181" s="4">
        <v>2.7670306255251145</v>
      </c>
      <c r="AK181" s="4">
        <v>7.4559080045299488</v>
      </c>
      <c r="AL181" s="4">
        <v>0.13112760374914206</v>
      </c>
      <c r="AM181" s="4">
        <v>0.14306858229187294</v>
      </c>
      <c r="AN181" s="4">
        <v>37.363569361753306</v>
      </c>
      <c r="AO181" s="4">
        <v>1.7452107608118911E-2</v>
      </c>
      <c r="AP181" s="4">
        <v>0</v>
      </c>
      <c r="AQ181" s="4">
        <v>0</v>
      </c>
      <c r="AR181" s="4">
        <v>0</v>
      </c>
      <c r="AS181" s="4">
        <v>6.584907273491976</v>
      </c>
      <c r="AT181" s="4">
        <v>8.416643078739714</v>
      </c>
      <c r="AU181" s="4">
        <v>516.7485725601349</v>
      </c>
      <c r="AV181" s="4">
        <v>683.02836897535042</v>
      </c>
      <c r="AW181" s="4">
        <v>51.432859109589657</v>
      </c>
      <c r="AX181" s="4">
        <v>0</v>
      </c>
      <c r="AY181" s="4">
        <v>2.9010473763747498E-2</v>
      </c>
      <c r="AZ181" s="4">
        <v>0.86157800006212981</v>
      </c>
      <c r="BA181" s="4">
        <v>23.320921950708204</v>
      </c>
      <c r="BB181" s="4">
        <v>125.08777743216</v>
      </c>
      <c r="BG181" s="4" t="s">
        <v>450</v>
      </c>
    </row>
    <row r="182" spans="1:59" x14ac:dyDescent="0.35">
      <c r="A182" s="4" t="s">
        <v>397</v>
      </c>
      <c r="B182" s="4" t="s">
        <v>236</v>
      </c>
      <c r="C182" s="4" t="s">
        <v>397</v>
      </c>
      <c r="D182" s="4">
        <v>0</v>
      </c>
      <c r="E182" s="4" t="s">
        <v>288</v>
      </c>
      <c r="F182" s="4">
        <v>49680</v>
      </c>
      <c r="G182" s="4">
        <v>2020</v>
      </c>
      <c r="H182" s="4">
        <v>124.803628</v>
      </c>
      <c r="I182" s="4">
        <v>4561.8298042804072</v>
      </c>
      <c r="J182" s="4">
        <v>36552.060844580628</v>
      </c>
      <c r="K182" s="4">
        <v>5.7558799344651593E-5</v>
      </c>
      <c r="L182" s="4">
        <v>1.5084060723833245E-2</v>
      </c>
      <c r="M182" s="4">
        <v>149.80973496248475</v>
      </c>
      <c r="N182" s="4">
        <v>63.909648653108775</v>
      </c>
      <c r="O182" s="4">
        <v>0</v>
      </c>
      <c r="P182" s="4">
        <v>4.8124735431557815</v>
      </c>
      <c r="Q182" s="4">
        <v>0.16681017480609292</v>
      </c>
      <c r="R182" s="4">
        <v>6.5438638647516648E-3</v>
      </c>
      <c r="S182" s="4">
        <v>1.3365811353344063E-3</v>
      </c>
      <c r="T182" s="4">
        <v>512.08165721840044</v>
      </c>
      <c r="U182" s="4">
        <v>0</v>
      </c>
      <c r="V182" s="4">
        <v>5.0040395108491779E-2</v>
      </c>
      <c r="W182" s="4">
        <v>0</v>
      </c>
      <c r="X182" s="4">
        <v>3.1279545371106516E-3</v>
      </c>
      <c r="Y182" s="4">
        <v>3.1279545371106514</v>
      </c>
      <c r="Z182" s="4">
        <v>2.9876235637502839</v>
      </c>
      <c r="AA182" s="4">
        <v>3.9223184154643191</v>
      </c>
      <c r="AB182" s="4">
        <v>0.1418557482340933</v>
      </c>
      <c r="AC182" s="4">
        <v>4.4438610569617536</v>
      </c>
      <c r="AD182" s="4">
        <v>9.5218314170509828</v>
      </c>
      <c r="AE182" s="4">
        <v>0.2578529573769881</v>
      </c>
      <c r="AF182" s="4">
        <v>0.15987816778804054</v>
      </c>
      <c r="AG182" s="4">
        <v>5.0777256950283768E-2</v>
      </c>
      <c r="AH182" s="4">
        <v>1.571180445144907</v>
      </c>
      <c r="AI182" s="4">
        <v>0.58692068697045441</v>
      </c>
      <c r="AJ182" s="4">
        <v>2.4007028767798295</v>
      </c>
      <c r="AK182" s="4">
        <v>3.0499301087744515</v>
      </c>
      <c r="AL182" s="4">
        <v>5.0777256950283768E-2</v>
      </c>
      <c r="AM182" s="4">
        <v>4.6418672005353143E-2</v>
      </c>
      <c r="AN182" s="4">
        <v>32.416998795053537</v>
      </c>
      <c r="AO182" s="4">
        <v>1.5141619523177897E-2</v>
      </c>
      <c r="AP182" s="4">
        <v>0</v>
      </c>
      <c r="AQ182" s="4">
        <v>0</v>
      </c>
      <c r="AR182" s="4">
        <v>0</v>
      </c>
      <c r="AS182" s="4">
        <v>6.584907273491976</v>
      </c>
      <c r="AT182" s="4">
        <v>8.00191379940091</v>
      </c>
      <c r="AU182" s="4">
        <v>498.85009346057984</v>
      </c>
      <c r="AV182" s="4">
        <v>649.96815235673876</v>
      </c>
      <c r="AW182" s="4">
        <v>48.943384966621899</v>
      </c>
      <c r="AX182" s="4">
        <v>0</v>
      </c>
      <c r="AY182" s="4">
        <v>2.506300968358589E-2</v>
      </c>
      <c r="AZ182" s="4">
        <v>0.68567979764954468</v>
      </c>
      <c r="BA182" s="4">
        <v>22.171785761416221</v>
      </c>
      <c r="BB182" s="4">
        <v>122.74101966431999</v>
      </c>
      <c r="BG182" s="4" t="s">
        <v>451</v>
      </c>
    </row>
    <row r="183" spans="1:59" x14ac:dyDescent="0.35">
      <c r="A183" s="4" t="s">
        <v>397</v>
      </c>
      <c r="B183" s="4" t="s">
        <v>236</v>
      </c>
      <c r="C183" s="4" t="s">
        <v>397</v>
      </c>
      <c r="D183" s="4">
        <v>0</v>
      </c>
      <c r="E183" s="4" t="s">
        <v>288</v>
      </c>
      <c r="F183" s="4">
        <v>35064</v>
      </c>
      <c r="G183" s="4">
        <v>2025</v>
      </c>
      <c r="H183" s="4">
        <v>122.770562999999</v>
      </c>
      <c r="I183" s="4">
        <v>4794.5289711444238</v>
      </c>
      <c r="J183" s="4">
        <v>39052.757061515331</v>
      </c>
      <c r="K183" s="4">
        <v>5.1583079085559564E-5</v>
      </c>
      <c r="L183" s="4">
        <v>1.3603001303859913E-2</v>
      </c>
      <c r="M183" s="4">
        <v>149.80973496248475</v>
      </c>
      <c r="N183" s="4">
        <v>58.439897009885136</v>
      </c>
      <c r="O183" s="4">
        <v>0</v>
      </c>
      <c r="P183" s="4">
        <v>4.4005946543588204</v>
      </c>
      <c r="Q183" s="4">
        <v>0.15253361020307871</v>
      </c>
      <c r="R183" s="4">
        <v>4.4383661246903631E-3</v>
      </c>
      <c r="S183" s="4">
        <v>1.2424282049034829E-3</v>
      </c>
      <c r="T183" s="4">
        <v>476.00903328826155</v>
      </c>
      <c r="U183" s="4">
        <v>0</v>
      </c>
      <c r="V183" s="4">
        <v>4.6417208400318384E-2</v>
      </c>
      <c r="W183" s="4">
        <v>0</v>
      </c>
      <c r="X183" s="4">
        <v>2.8064521465974478E-3</v>
      </c>
      <c r="Y183" s="4">
        <v>2.8064521465974477</v>
      </c>
      <c r="Z183" s="4">
        <v>2.6942146417392179</v>
      </c>
      <c r="AA183" s="4">
        <v>3.5356892375284024</v>
      </c>
      <c r="AB183" s="4">
        <v>8.001769771818705E-2</v>
      </c>
      <c r="AC183" s="4">
        <v>2.9234698149252392</v>
      </c>
      <c r="AD183" s="4">
        <v>8.2756268119464735</v>
      </c>
      <c r="AE183" s="4">
        <v>0.20721453278841934</v>
      </c>
      <c r="AF183" s="4">
        <v>0.12089925347688983</v>
      </c>
      <c r="AG183" s="4">
        <v>2.6240656496840833E-2</v>
      </c>
      <c r="AH183" s="4">
        <v>1.4168953573925087</v>
      </c>
      <c r="AI183" s="4">
        <v>0.52928109819114999</v>
      </c>
      <c r="AJ183" s="4">
        <v>2.1649335435480679</v>
      </c>
      <c r="AK183" s="4">
        <v>1.6664346789619247</v>
      </c>
      <c r="AL183" s="4">
        <v>2.6240656496840833E-2</v>
      </c>
      <c r="AM183" s="4">
        <v>1.8582440084526985E-2</v>
      </c>
      <c r="AN183" s="4">
        <v>29.233375254960809</v>
      </c>
      <c r="AO183" s="4">
        <v>1.3654584382945471E-2</v>
      </c>
      <c r="AP183" s="4">
        <v>0</v>
      </c>
      <c r="AQ183" s="4">
        <v>0</v>
      </c>
      <c r="AR183" s="4">
        <v>0</v>
      </c>
      <c r="AS183" s="4">
        <v>6.584907273491976</v>
      </c>
      <c r="AT183" s="4">
        <v>7.8423531104074886</v>
      </c>
      <c r="AU183" s="4">
        <v>491.96386252109949</v>
      </c>
      <c r="AV183" s="4">
        <v>637.74384305485557</v>
      </c>
      <c r="AW183" s="4">
        <v>48.02287974810659</v>
      </c>
      <c r="AX183" s="4">
        <v>0</v>
      </c>
      <c r="AY183" s="4">
        <v>2.285932456461465E-2</v>
      </c>
      <c r="AZ183" s="4">
        <v>0.58534470507695469</v>
      </c>
      <c r="BA183" s="4">
        <v>21.729673349186665</v>
      </c>
      <c r="BB183" s="4">
        <v>117.8084034583015</v>
      </c>
      <c r="BG183" s="4" t="s">
        <v>452</v>
      </c>
    </row>
    <row r="184" spans="1:59" x14ac:dyDescent="0.35">
      <c r="A184" s="4" t="s">
        <v>397</v>
      </c>
      <c r="B184" s="4" t="s">
        <v>236</v>
      </c>
      <c r="C184" s="4" t="s">
        <v>397</v>
      </c>
      <c r="D184" s="4">
        <v>0</v>
      </c>
      <c r="E184" s="4" t="s">
        <v>288</v>
      </c>
      <c r="F184" s="4">
        <v>46026</v>
      </c>
      <c r="G184" s="4">
        <v>2030</v>
      </c>
      <c r="H184" s="4">
        <v>120.21754900000001</v>
      </c>
      <c r="I184" s="4">
        <v>5039.0981341684019</v>
      </c>
      <c r="J184" s="4">
        <v>41916.493690687392</v>
      </c>
      <c r="K184" s="4">
        <v>4.6386084843093976E-5</v>
      </c>
      <c r="L184" s="4">
        <v>1.2262731812822654E-2</v>
      </c>
      <c r="M184" s="4">
        <v>149.80973496248475</v>
      </c>
      <c r="N184" s="4">
        <v>52.966692113582894</v>
      </c>
      <c r="O184" s="4">
        <v>0</v>
      </c>
      <c r="P184" s="4">
        <v>3.9884557314444953</v>
      </c>
      <c r="Q184" s="4">
        <v>0.13824803228577107</v>
      </c>
      <c r="R184" s="4">
        <v>4.723114945442879E-3</v>
      </c>
      <c r="S184" s="4">
        <v>1.1499821235398092E-3</v>
      </c>
      <c r="T184" s="4">
        <v>440.59035102756002</v>
      </c>
      <c r="U184" s="4">
        <v>0</v>
      </c>
      <c r="V184" s="4">
        <v>4.2845514858870712E-2</v>
      </c>
      <c r="W184" s="4">
        <v>0</v>
      </c>
      <c r="X184" s="4">
        <v>2.5258886459655766E-3</v>
      </c>
      <c r="Y184" s="4">
        <v>2.5258886459655767</v>
      </c>
      <c r="Z184" s="4">
        <v>2.4287381811557776</v>
      </c>
      <c r="AA184" s="4">
        <v>3.1869494013341839</v>
      </c>
      <c r="AB184" s="4">
        <v>5.8646744216256139E-2</v>
      </c>
      <c r="AC184" s="4">
        <v>2.3330303081588193</v>
      </c>
      <c r="AD184" s="4">
        <v>7.3949751076107821</v>
      </c>
      <c r="AE184" s="4">
        <v>0.17946362961896722</v>
      </c>
      <c r="AF184" s="4">
        <v>0.10224357893274817</v>
      </c>
      <c r="AG184" s="4">
        <v>1.8110189123743625E-2</v>
      </c>
      <c r="AH184" s="4">
        <v>1.2772865079632916</v>
      </c>
      <c r="AI184" s="4">
        <v>0.47712826899849237</v>
      </c>
      <c r="AJ184" s="4">
        <v>1.9516099121572852</v>
      </c>
      <c r="AK184" s="4">
        <v>1.199858235239013</v>
      </c>
      <c r="AL184" s="4">
        <v>1.8110189123743625E-2</v>
      </c>
      <c r="AM184" s="4">
        <v>1.0008642764856964E-2</v>
      </c>
      <c r="AN184" s="4">
        <v>26.352838905111774</v>
      </c>
      <c r="AO184" s="4">
        <v>1.2309117897665747E-2</v>
      </c>
      <c r="AP184" s="4">
        <v>0</v>
      </c>
      <c r="AQ184" s="4">
        <v>0</v>
      </c>
      <c r="AR184" s="4">
        <v>0</v>
      </c>
      <c r="AS184" s="4">
        <v>6.584907273491976</v>
      </c>
      <c r="AT184" s="4">
        <v>7.7809645980925506</v>
      </c>
      <c r="AU184" s="4">
        <v>489.31467303774548</v>
      </c>
      <c r="AV184" s="4">
        <v>633.29990754360915</v>
      </c>
      <c r="AW184" s="4">
        <v>47.688246049970566</v>
      </c>
      <c r="AX184" s="4">
        <v>0</v>
      </c>
      <c r="AY184" s="4">
        <v>2.1010981067045183E-2</v>
      </c>
      <c r="AZ184" s="4">
        <v>0.50125807807519951</v>
      </c>
      <c r="BA184" s="4">
        <v>21.559577422464638</v>
      </c>
      <c r="BB184" s="4">
        <v>112.875787252283</v>
      </c>
      <c r="BG184" s="4" t="s">
        <v>453</v>
      </c>
    </row>
    <row r="185" spans="1:59" x14ac:dyDescent="0.35">
      <c r="A185" s="4" t="s">
        <v>397</v>
      </c>
      <c r="B185" s="4" t="s">
        <v>236</v>
      </c>
      <c r="C185" s="4" t="s">
        <v>397</v>
      </c>
      <c r="D185" s="4">
        <v>0</v>
      </c>
      <c r="E185" s="4" t="s">
        <v>288</v>
      </c>
      <c r="F185" s="4">
        <v>47853</v>
      </c>
      <c r="G185" s="4">
        <v>2035</v>
      </c>
      <c r="H185" s="4">
        <v>117.34894899999901</v>
      </c>
      <c r="I185" s="4">
        <v>5296.1427824511484</v>
      </c>
      <c r="J185" s="4">
        <v>45131.574058249069</v>
      </c>
      <c r="K185" s="4">
        <v>4.171941546514052E-5</v>
      </c>
      <c r="L185" s="4">
        <v>1.1039612882718495E-2</v>
      </c>
      <c r="M185" s="4">
        <v>149.80973496248475</v>
      </c>
      <c r="N185" s="4">
        <v>47.783021353346939</v>
      </c>
      <c r="O185" s="4">
        <v>0</v>
      </c>
      <c r="P185" s="4">
        <v>3.5981190778122696</v>
      </c>
      <c r="Q185" s="4">
        <v>0.12471816560874417</v>
      </c>
      <c r="R185" s="4">
        <v>4.3602079245102119E-3</v>
      </c>
      <c r="S185" s="4">
        <v>1.0627974657765808E-3</v>
      </c>
      <c r="T185" s="4">
        <v>407.18746746804987</v>
      </c>
      <c r="U185" s="4">
        <v>0</v>
      </c>
      <c r="V185" s="4">
        <v>3.9469902176635173E-2</v>
      </c>
      <c r="W185" s="4">
        <v>0</v>
      </c>
      <c r="X185" s="4">
        <v>2.2729227469989763E-3</v>
      </c>
      <c r="Y185" s="4">
        <v>2.2729227469989763</v>
      </c>
      <c r="Z185" s="4">
        <v>2.1864813201928883</v>
      </c>
      <c r="AA185" s="4">
        <v>2.8689934559967196</v>
      </c>
      <c r="AB185" s="4">
        <v>4.9384531564330023E-2</v>
      </c>
      <c r="AC185" s="4">
        <v>2.024210657980567</v>
      </c>
      <c r="AD185" s="4">
        <v>6.6432317093011264</v>
      </c>
      <c r="AE185" s="4">
        <v>0.15970542293918286</v>
      </c>
      <c r="AF185" s="4">
        <v>9.0337433454102736E-2</v>
      </c>
      <c r="AG185" s="4">
        <v>1.4884459988617316E-2</v>
      </c>
      <c r="AH185" s="4">
        <v>1.1498845850325705</v>
      </c>
      <c r="AI185" s="4">
        <v>0.42953674196726221</v>
      </c>
      <c r="AJ185" s="4">
        <v>1.7569445782256261</v>
      </c>
      <c r="AK185" s="4">
        <v>1.0040679966264805</v>
      </c>
      <c r="AL185" s="4">
        <v>1.4884459988617316E-2</v>
      </c>
      <c r="AM185" s="4">
        <v>7.3025656694677959E-3</v>
      </c>
      <c r="AN185" s="4">
        <v>23.724247938467123</v>
      </c>
      <c r="AO185" s="4">
        <v>1.1081332298183635E-2</v>
      </c>
      <c r="AP185" s="4">
        <v>0</v>
      </c>
      <c r="AQ185" s="4">
        <v>0</v>
      </c>
      <c r="AR185" s="4">
        <v>0</v>
      </c>
      <c r="AS185" s="4">
        <v>6.584907273491976</v>
      </c>
      <c r="AT185" s="4">
        <v>7.7573463154941553</v>
      </c>
      <c r="AU185" s="4">
        <v>488.29528435003448</v>
      </c>
      <c r="AV185" s="4">
        <v>631.69747800035566</v>
      </c>
      <c r="AW185" s="4">
        <v>47.567581174725582</v>
      </c>
      <c r="AX185" s="4">
        <v>0</v>
      </c>
      <c r="AY185" s="4">
        <v>1.9368922912117392E-2</v>
      </c>
      <c r="AZ185" s="4">
        <v>0.42916568536073862</v>
      </c>
      <c r="BA185" s="4">
        <v>21.494135640042114</v>
      </c>
      <c r="BB185" s="4">
        <v>112.875787252283</v>
      </c>
      <c r="BG185" s="4" t="s">
        <v>454</v>
      </c>
    </row>
    <row r="186" spans="1:59" x14ac:dyDescent="0.35">
      <c r="A186" s="4" t="s">
        <v>397</v>
      </c>
      <c r="B186" s="4" t="s">
        <v>236</v>
      </c>
      <c r="C186" s="4" t="s">
        <v>397</v>
      </c>
      <c r="D186" s="4">
        <v>0</v>
      </c>
      <c r="E186" s="4" t="s">
        <v>288</v>
      </c>
      <c r="F186" s="4">
        <v>49680</v>
      </c>
      <c r="G186" s="4">
        <v>2040</v>
      </c>
      <c r="H186" s="4">
        <v>114.340034</v>
      </c>
      <c r="I186" s="4">
        <v>5566.2992911207348</v>
      </c>
      <c r="J186" s="4">
        <v>48681.980373739745</v>
      </c>
      <c r="K186" s="4">
        <v>3.7549258849704857E-5</v>
      </c>
      <c r="L186" s="4">
        <v>9.9398007449301544E-3</v>
      </c>
      <c r="M186" s="4">
        <v>149.80973496248475</v>
      </c>
      <c r="N186" s="4">
        <v>43.057199748089566</v>
      </c>
      <c r="O186" s="4">
        <v>0</v>
      </c>
      <c r="P186" s="4">
        <v>3.2422590171754191</v>
      </c>
      <c r="Q186" s="4">
        <v>0.11238332815166098</v>
      </c>
      <c r="R186" s="4">
        <v>3.8956671524836006E-3</v>
      </c>
      <c r="S186" s="4">
        <v>9.8288695761329734E-4</v>
      </c>
      <c r="T186" s="4">
        <v>376.57151429646734</v>
      </c>
      <c r="U186" s="4">
        <v>0</v>
      </c>
      <c r="V186" s="4">
        <v>3.63732196901808E-2</v>
      </c>
      <c r="W186" s="4">
        <v>0</v>
      </c>
      <c r="X186" s="4">
        <v>2.0462118135681543E-3</v>
      </c>
      <c r="Y186" s="4">
        <v>2.0462118135681542</v>
      </c>
      <c r="Z186" s="4">
        <v>1.9686522604543275</v>
      </c>
      <c r="AA186" s="4">
        <v>2.5831526465502956</v>
      </c>
      <c r="AB186" s="4">
        <v>4.3559519966675356E-2</v>
      </c>
      <c r="AC186" s="4">
        <v>1.802351937396121</v>
      </c>
      <c r="AD186" s="4">
        <v>5.9758021489400308</v>
      </c>
      <c r="AE186" s="4">
        <v>0.1434700145569843</v>
      </c>
      <c r="AF186" s="4">
        <v>8.103907448605259E-2</v>
      </c>
      <c r="AG186" s="4">
        <v>1.3093393298089898E-2</v>
      </c>
      <c r="AH186" s="4">
        <v>1.0353276515090475</v>
      </c>
      <c r="AI186" s="4">
        <v>0.38674400948762955</v>
      </c>
      <c r="AJ186" s="4">
        <v>1.581908250966698</v>
      </c>
      <c r="AK186" s="4">
        <v>0.88384140885745976</v>
      </c>
      <c r="AL186" s="4">
        <v>1.3093393298089898E-2</v>
      </c>
      <c r="AM186" s="4">
        <v>6.2765896049987672E-3</v>
      </c>
      <c r="AN186" s="4">
        <v>21.360709966015378</v>
      </c>
      <c r="AO186" s="4">
        <v>9.9773500037798595E-3</v>
      </c>
      <c r="AP186" s="4">
        <v>0</v>
      </c>
      <c r="AQ186" s="4">
        <v>0</v>
      </c>
      <c r="AR186" s="4">
        <v>0</v>
      </c>
      <c r="AS186" s="4">
        <v>6.584907273491976</v>
      </c>
      <c r="AT186" s="4">
        <v>7.7482595458061088</v>
      </c>
      <c r="AU186" s="4">
        <v>487.90310785990806</v>
      </c>
      <c r="AV186" s="4">
        <v>631.10683098686127</v>
      </c>
      <c r="AW186" s="4">
        <v>47.523104742986547</v>
      </c>
      <c r="AX186" s="4">
        <v>0</v>
      </c>
      <c r="AY186" s="4">
        <v>1.7895847517136073E-2</v>
      </c>
      <c r="AZ186" s="4">
        <v>0.36760722098293136</v>
      </c>
      <c r="BA186" s="4">
        <v>21.46895792433093</v>
      </c>
      <c r="BB186" s="4">
        <v>112.875787252283</v>
      </c>
      <c r="BG186" s="4" t="s">
        <v>455</v>
      </c>
    </row>
    <row r="187" spans="1:59" x14ac:dyDescent="0.35">
      <c r="A187" s="4" t="s">
        <v>397</v>
      </c>
      <c r="B187" s="4" t="s">
        <v>236</v>
      </c>
      <c r="C187" s="4" t="s">
        <v>397</v>
      </c>
      <c r="D187" s="4">
        <v>0</v>
      </c>
      <c r="E187" s="4" t="s">
        <v>288</v>
      </c>
      <c r="F187" s="4">
        <v>51507</v>
      </c>
      <c r="G187" s="4">
        <v>2045</v>
      </c>
      <c r="H187" s="4">
        <v>111.365735</v>
      </c>
      <c r="I187" s="4">
        <v>5850.2364968323973</v>
      </c>
      <c r="J187" s="4">
        <v>52531.745934531806</v>
      </c>
      <c r="K187" s="4">
        <v>3.3906905501249317E-5</v>
      </c>
      <c r="L187" s="4">
        <v>8.9769016984089529E-3</v>
      </c>
      <c r="M187" s="4">
        <v>149.80973496248475</v>
      </c>
      <c r="N187" s="4">
        <v>38.898115823691938</v>
      </c>
      <c r="O187" s="4">
        <v>0</v>
      </c>
      <c r="P187" s="4">
        <v>2.9290749867237906</v>
      </c>
      <c r="Q187" s="4">
        <v>0.10152772917586796</v>
      </c>
      <c r="R187" s="4">
        <v>3.6499449822343572E-3</v>
      </c>
      <c r="S187" s="4">
        <v>9.1166038796285011E-4</v>
      </c>
      <c r="T187" s="4">
        <v>349.28262111943081</v>
      </c>
      <c r="U187" s="4">
        <v>0</v>
      </c>
      <c r="V187" s="4">
        <v>3.361365188544993E-2</v>
      </c>
      <c r="W187" s="4">
        <v>0</v>
      </c>
      <c r="X187" s="4">
        <v>1.8479066831071482E-3</v>
      </c>
      <c r="Y187" s="4">
        <v>1.8479066831071482</v>
      </c>
      <c r="Z187" s="4">
        <v>1.7779419251739248</v>
      </c>
      <c r="AA187" s="4">
        <v>2.3329103213305542</v>
      </c>
      <c r="AB187" s="4">
        <v>3.906711375825303E-2</v>
      </c>
      <c r="AC187" s="4">
        <v>1.6216726993505408</v>
      </c>
      <c r="AD187" s="4">
        <v>5.3972667052833243</v>
      </c>
      <c r="AE187" s="4">
        <v>0.12947513137669822</v>
      </c>
      <c r="AF187" s="4">
        <v>7.3099884400678911E-2</v>
      </c>
      <c r="AG187" s="4">
        <v>1.1733442556063158E-2</v>
      </c>
      <c r="AH187" s="4">
        <v>0.93503194937067668</v>
      </c>
      <c r="AI187" s="4">
        <v>0.34927875579456913</v>
      </c>
      <c r="AJ187" s="4">
        <v>1.4286631693793557</v>
      </c>
      <c r="AK187" s="4">
        <v>0.79214155428669486</v>
      </c>
      <c r="AL187" s="4">
        <v>1.1733442556063158E-2</v>
      </c>
      <c r="AM187" s="4">
        <v>5.5799074768774944E-3</v>
      </c>
      <c r="AN187" s="4">
        <v>19.291421978228978</v>
      </c>
      <c r="AO187" s="4">
        <v>9.0108086039102017E-3</v>
      </c>
      <c r="AP187" s="4">
        <v>0</v>
      </c>
      <c r="AQ187" s="4">
        <v>0</v>
      </c>
      <c r="AR187" s="4">
        <v>0</v>
      </c>
      <c r="AS187" s="4">
        <v>6.584907273491976</v>
      </c>
      <c r="AT187" s="4">
        <v>7.7447635514204194</v>
      </c>
      <c r="AU187" s="4">
        <v>487.75233678033436</v>
      </c>
      <c r="AV187" s="4">
        <v>630.88404751769656</v>
      </c>
      <c r="AW187" s="4">
        <v>47.506328879344622</v>
      </c>
      <c r="AX187" s="4">
        <v>0</v>
      </c>
      <c r="AY187" s="4">
        <v>1.6593135070739201E-2</v>
      </c>
      <c r="AZ187" s="4">
        <v>0.3158687147276345</v>
      </c>
      <c r="BA187" s="4">
        <v>21.459271186822161</v>
      </c>
      <c r="BB187" s="4">
        <v>112.875787252283</v>
      </c>
      <c r="BG187" s="4" t="s">
        <v>456</v>
      </c>
    </row>
    <row r="188" spans="1:59" x14ac:dyDescent="0.35">
      <c r="A188" s="4" t="s">
        <v>397</v>
      </c>
      <c r="B188" s="4" t="s">
        <v>236</v>
      </c>
      <c r="C188" s="4" t="s">
        <v>397</v>
      </c>
      <c r="D188" s="4">
        <v>0</v>
      </c>
      <c r="E188" s="4" t="s">
        <v>288</v>
      </c>
      <c r="F188" s="4">
        <v>53334</v>
      </c>
      <c r="G188" s="4">
        <v>2050</v>
      </c>
      <c r="H188" s="4">
        <v>108.548677</v>
      </c>
      <c r="I188" s="4">
        <v>6148.6573536326659</v>
      </c>
      <c r="J188" s="4">
        <v>56644.240386574827</v>
      </c>
      <c r="K188" s="4">
        <v>3.0787020135859107E-5</v>
      </c>
      <c r="L188" s="4">
        <v>8.1513548066981176E-3</v>
      </c>
      <c r="M188" s="4">
        <v>149.80973496248475</v>
      </c>
      <c r="N188" s="4">
        <v>35.325107755242463</v>
      </c>
      <c r="O188" s="4">
        <v>0</v>
      </c>
      <c r="P188" s="4">
        <v>2.6600231743405471</v>
      </c>
      <c r="Q188" s="4">
        <v>9.2201843131388114E-2</v>
      </c>
      <c r="R188" s="4">
        <v>3.2331379299814092E-3</v>
      </c>
      <c r="S188" s="4">
        <v>8.4940549880113344E-4</v>
      </c>
      <c r="T188" s="4">
        <v>325.43102994468057</v>
      </c>
      <c r="U188" s="4">
        <v>0</v>
      </c>
      <c r="V188" s="4">
        <v>3.1204100352610419E-2</v>
      </c>
      <c r="W188" s="4">
        <v>0</v>
      </c>
      <c r="X188" s="4">
        <v>1.6779557338911062E-3</v>
      </c>
      <c r="Y188" s="4">
        <v>1.6779557338911062</v>
      </c>
      <c r="Z188" s="4">
        <v>1.6144359155219639</v>
      </c>
      <c r="AA188" s="4">
        <v>2.1183683523500223</v>
      </c>
      <c r="AB188" s="4">
        <v>3.5438287115408508E-2</v>
      </c>
      <c r="AC188" s="4">
        <v>1.4717354363062556</v>
      </c>
      <c r="AD188" s="4">
        <v>4.9014748445530687</v>
      </c>
      <c r="AE188" s="4">
        <v>0.11755243931561372</v>
      </c>
      <c r="AF188" s="4">
        <v>6.6362936456224389E-2</v>
      </c>
      <c r="AG188" s="4">
        <v>1.0639267259085259E-2</v>
      </c>
      <c r="AH188" s="4">
        <v>0.84904310312071185</v>
      </c>
      <c r="AI188" s="4">
        <v>0.31715781446859093</v>
      </c>
      <c r="AJ188" s="4">
        <v>1.2972781010533729</v>
      </c>
      <c r="AK188" s="4">
        <v>0.71849099654054582</v>
      </c>
      <c r="AL188" s="4">
        <v>1.0639267259085259E-2</v>
      </c>
      <c r="AM188" s="4">
        <v>5.0523425218061352E-3</v>
      </c>
      <c r="AN188" s="4">
        <v>17.517312552690928</v>
      </c>
      <c r="AO188" s="4">
        <v>8.1821418268339767E-3</v>
      </c>
      <c r="AP188" s="4">
        <v>0</v>
      </c>
      <c r="AQ188" s="4">
        <v>0</v>
      </c>
      <c r="AR188" s="4">
        <v>0</v>
      </c>
      <c r="AS188" s="4">
        <v>6.584907273491976</v>
      </c>
      <c r="AT188" s="4">
        <v>7.7434185215402369</v>
      </c>
      <c r="AU188" s="4">
        <v>487.69428536087264</v>
      </c>
      <c r="AV188" s="4">
        <v>630.80493060256606</v>
      </c>
      <c r="AW188" s="4">
        <v>47.500371280313708</v>
      </c>
      <c r="AX188" s="4">
        <v>0</v>
      </c>
      <c r="AY188" s="4">
        <v>1.5458094748507218E-2</v>
      </c>
      <c r="AZ188" s="4">
        <v>0.27289790882553555</v>
      </c>
      <c r="BA188" s="4">
        <v>21.455544364077788</v>
      </c>
      <c r="BB188" s="4">
        <v>112.875787252283</v>
      </c>
      <c r="BG188" s="4" t="s">
        <v>457</v>
      </c>
    </row>
    <row r="189" spans="1:59" x14ac:dyDescent="0.35">
      <c r="A189" s="4" t="s">
        <v>397</v>
      </c>
      <c r="B189" s="4" t="s">
        <v>236</v>
      </c>
      <c r="C189" s="4" t="s">
        <v>397</v>
      </c>
      <c r="D189" s="4">
        <v>0</v>
      </c>
      <c r="E189" s="4" t="s">
        <v>300</v>
      </c>
      <c r="F189" s="4">
        <v>51507</v>
      </c>
      <c r="G189" s="4">
        <v>2000</v>
      </c>
      <c r="H189" s="4">
        <v>125.72031</v>
      </c>
      <c r="I189" s="4">
        <v>3624.5930488341396</v>
      </c>
      <c r="J189" s="4">
        <v>28830.608585312424</v>
      </c>
      <c r="M189" s="4">
        <v>92.708349951067106</v>
      </c>
      <c r="N189" s="4">
        <v>0</v>
      </c>
      <c r="O189" s="4">
        <v>22.118976000000007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4">
        <v>6.1024715608044984</v>
      </c>
      <c r="V189" s="4">
        <v>0</v>
      </c>
      <c r="W189" s="4">
        <v>6.6000000000000017E-2</v>
      </c>
      <c r="X189" s="4">
        <v>9.6508949204686671E-4</v>
      </c>
      <c r="Y189" s="4">
        <v>0.96508949204686667</v>
      </c>
      <c r="Z189" s="4">
        <v>0.94965954212179793</v>
      </c>
      <c r="AA189" s="4">
        <v>0.60517518336000009</v>
      </c>
      <c r="AB189" s="4">
        <v>1.0086253056000004E-3</v>
      </c>
      <c r="AC189" s="4">
        <v>6.9702663443550428</v>
      </c>
      <c r="AD189" s="4">
        <v>1.0295579182044527</v>
      </c>
      <c r="AE189" s="4">
        <v>0.30724507131194057</v>
      </c>
      <c r="AF189" s="4">
        <v>0.2706224794581214</v>
      </c>
      <c r="AG189" s="4">
        <v>0.13637169369550339</v>
      </c>
      <c r="AH189" s="4">
        <v>0.87966299577058649</v>
      </c>
      <c r="AI189" s="4">
        <v>0.57615499011865479</v>
      </c>
      <c r="AJ189" s="4">
        <v>0.37350455200314314</v>
      </c>
      <c r="AK189" s="4">
        <v>0.13637169369550339</v>
      </c>
      <c r="AL189" s="4">
        <v>0.22403921107118416</v>
      </c>
      <c r="AM189" s="4">
        <v>0.22403921107118416</v>
      </c>
      <c r="AN189" s="4">
        <v>8.8475904000000032</v>
      </c>
      <c r="AO189" s="4">
        <v>4.1326110532528132E-3</v>
      </c>
      <c r="AP189" s="4">
        <v>0.43000000000000005</v>
      </c>
      <c r="AQ189" s="4">
        <v>0</v>
      </c>
      <c r="AR189" s="4">
        <v>0</v>
      </c>
      <c r="AS189" s="4" t="s">
        <v>264</v>
      </c>
      <c r="AT189" s="4" t="s">
        <v>264</v>
      </c>
      <c r="AU189" s="4">
        <v>0</v>
      </c>
      <c r="AV189" s="4">
        <v>0</v>
      </c>
      <c r="AW189" s="4">
        <v>0</v>
      </c>
      <c r="AX189" s="4">
        <v>43.631743713943465</v>
      </c>
      <c r="AY189" s="4">
        <v>7.676480371762261E-3</v>
      </c>
      <c r="AZ189" s="4">
        <v>0.26626147516265042</v>
      </c>
      <c r="BA189" s="4" t="e">
        <v>#VALUE!</v>
      </c>
      <c r="BB189" s="4">
        <v>127.4345352</v>
      </c>
      <c r="BG189" s="4" t="s">
        <v>458</v>
      </c>
    </row>
    <row r="190" spans="1:59" x14ac:dyDescent="0.35">
      <c r="A190" s="4" t="s">
        <v>397</v>
      </c>
      <c r="B190" s="4" t="s">
        <v>236</v>
      </c>
      <c r="C190" s="4" t="s">
        <v>397</v>
      </c>
      <c r="D190" s="4">
        <v>0</v>
      </c>
      <c r="E190" s="4" t="s">
        <v>300</v>
      </c>
      <c r="F190" s="4">
        <v>49680</v>
      </c>
      <c r="G190" s="4">
        <v>2005</v>
      </c>
      <c r="H190" s="4">
        <v>126.392944</v>
      </c>
      <c r="I190" s="4">
        <v>3872.8440000000001</v>
      </c>
      <c r="J190" s="4">
        <v>30641.299090240354</v>
      </c>
      <c r="M190" s="4">
        <v>121.25904245677594</v>
      </c>
      <c r="N190" s="4">
        <v>0</v>
      </c>
      <c r="O190" s="4">
        <v>22.900031999999999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4">
        <v>5.9129755807360178</v>
      </c>
      <c r="V190" s="4">
        <v>0</v>
      </c>
      <c r="W190" s="4">
        <v>6.4000000000000001E-2</v>
      </c>
      <c r="X190" s="4">
        <v>9.7418911908347657E-4</v>
      </c>
      <c r="Y190" s="4">
        <v>0.97418911908347661</v>
      </c>
      <c r="Z190" s="4">
        <v>0.95861368338670605</v>
      </c>
      <c r="AA190" s="4">
        <v>0.61088125363199985</v>
      </c>
      <c r="AB190" s="4">
        <v>1.0181354227199999E-3</v>
      </c>
      <c r="AC190" s="4">
        <v>6.4369607192864491</v>
      </c>
      <c r="AD190" s="4">
        <v>1.0392654045520442</v>
      </c>
      <c r="AE190" s="4">
        <v>0.31014202084958981</v>
      </c>
      <c r="AF190" s="4">
        <v>0.27317412223434584</v>
      </c>
      <c r="AG190" s="4">
        <v>0.13765751388234218</v>
      </c>
      <c r="AH190" s="4">
        <v>0.88795715423504384</v>
      </c>
      <c r="AI190" s="4">
        <v>0.5815874350562138</v>
      </c>
      <c r="AJ190" s="4">
        <v>0.3770262483304922</v>
      </c>
      <c r="AK190" s="4">
        <v>0.13765751388234218</v>
      </c>
      <c r="AL190" s="4">
        <v>0.2261516299495622</v>
      </c>
      <c r="AM190" s="4">
        <v>0.2261516299495622</v>
      </c>
      <c r="AN190" s="4">
        <v>8.9310124799999997</v>
      </c>
      <c r="AO190" s="4">
        <v>4.1715765788148153E-3</v>
      </c>
      <c r="AP190" s="4">
        <v>0.43000000000000005</v>
      </c>
      <c r="AQ190" s="4">
        <v>0</v>
      </c>
      <c r="AR190" s="4">
        <v>0</v>
      </c>
      <c r="AS190" s="4" t="s">
        <v>264</v>
      </c>
      <c r="AT190" s="4" t="s">
        <v>264</v>
      </c>
      <c r="AU190" s="4">
        <v>0</v>
      </c>
      <c r="AV190" s="4">
        <v>0</v>
      </c>
      <c r="AW190" s="4">
        <v>0</v>
      </c>
      <c r="AX190" s="4">
        <v>42.54095012109488</v>
      </c>
      <c r="AY190" s="4">
        <v>7.7076226587733934E-3</v>
      </c>
      <c r="AZ190" s="4">
        <v>0.25154359924734293</v>
      </c>
      <c r="BA190" s="4" t="e">
        <v>#VALUE!</v>
      </c>
      <c r="BB190" s="4">
        <v>127.4345352</v>
      </c>
      <c r="BG190" s="4" t="s">
        <v>459</v>
      </c>
    </row>
    <row r="191" spans="1:59" x14ac:dyDescent="0.35">
      <c r="A191" s="4" t="s">
        <v>397</v>
      </c>
      <c r="B191" s="4" t="s">
        <v>236</v>
      </c>
      <c r="C191" s="4" t="s">
        <v>397</v>
      </c>
      <c r="D191" s="4">
        <v>0</v>
      </c>
      <c r="E191" s="4" t="s">
        <v>300</v>
      </c>
      <c r="F191" s="4">
        <v>46026</v>
      </c>
      <c r="G191" s="4">
        <v>2010</v>
      </c>
      <c r="H191" s="4">
        <v>126.53592</v>
      </c>
      <c r="I191" s="4">
        <v>3863.7400656183231</v>
      </c>
      <c r="J191" s="4">
        <v>30534.729313370648</v>
      </c>
      <c r="M191" s="4">
        <v>149.80973496248475</v>
      </c>
      <c r="N191" s="4">
        <v>0</v>
      </c>
      <c r="O191" s="4">
        <v>21.387187969924813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4">
        <v>5.535358902696311</v>
      </c>
      <c r="V191" s="4">
        <v>0</v>
      </c>
      <c r="W191" s="4">
        <v>6.0150375939849628E-2</v>
      </c>
      <c r="X191" s="4">
        <v>8.8650228905240967E-4</v>
      </c>
      <c r="Y191" s="4">
        <v>0.88650228905240969</v>
      </c>
      <c r="Z191" s="4">
        <v>0.8723287994006611</v>
      </c>
      <c r="AA191" s="4">
        <v>0.55589578971428566</v>
      </c>
      <c r="AB191" s="4">
        <v>9.264929828571429E-4</v>
      </c>
      <c r="AC191" s="4">
        <v>5.4535533887926082</v>
      </c>
      <c r="AD191" s="4">
        <v>0.94572105356210623</v>
      </c>
      <c r="AE191" s="4">
        <v>0.28222611608839188</v>
      </c>
      <c r="AF191" s="4">
        <v>0.24858570058600626</v>
      </c>
      <c r="AG191" s="4">
        <v>0.12526695153069489</v>
      </c>
      <c r="AH191" s="4">
        <v>0.80803206932798655</v>
      </c>
      <c r="AI191" s="4">
        <v>0.52923870977589327</v>
      </c>
      <c r="AJ191" s="4">
        <v>0.34309008962476784</v>
      </c>
      <c r="AK191" s="4">
        <v>0.12526695153069489</v>
      </c>
      <c r="AL191" s="4">
        <v>0.20579570608614162</v>
      </c>
      <c r="AM191" s="4">
        <v>0.20579570608614162</v>
      </c>
      <c r="AN191" s="4">
        <v>8.1271314285714293</v>
      </c>
      <c r="AO191" s="4">
        <v>3.796092682246299E-3</v>
      </c>
      <c r="AP191" s="4">
        <v>0.43000000000000005</v>
      </c>
      <c r="AQ191" s="4">
        <v>0</v>
      </c>
      <c r="AR191" s="4">
        <v>0</v>
      </c>
      <c r="AS191" s="4" t="s">
        <v>264</v>
      </c>
      <c r="AT191" s="4" t="s">
        <v>264</v>
      </c>
      <c r="AU191" s="4">
        <v>0</v>
      </c>
      <c r="AV191" s="4">
        <v>0</v>
      </c>
      <c r="AW191" s="4">
        <v>0</v>
      </c>
      <c r="AX191" s="4">
        <v>41.450156528246296</v>
      </c>
      <c r="AY191" s="4">
        <v>7.0059338806910294E-3</v>
      </c>
      <c r="AZ191" s="4">
        <v>0.22944149295678373</v>
      </c>
      <c r="BA191" s="4" t="e">
        <v>#VALUE!</v>
      </c>
      <c r="BB191" s="4">
        <v>127.4345352</v>
      </c>
      <c r="BG191" s="4" t="s">
        <v>460</v>
      </c>
    </row>
    <row r="192" spans="1:59" x14ac:dyDescent="0.35">
      <c r="A192" s="4" t="s">
        <v>397</v>
      </c>
      <c r="B192" s="4" t="s">
        <v>236</v>
      </c>
      <c r="C192" s="4" t="s">
        <v>397</v>
      </c>
      <c r="D192" s="4">
        <v>0</v>
      </c>
      <c r="E192" s="4" t="s">
        <v>300</v>
      </c>
      <c r="F192" s="4">
        <v>42372</v>
      </c>
      <c r="G192" s="4">
        <v>2015</v>
      </c>
      <c r="H192" s="4">
        <v>126.071988</v>
      </c>
      <c r="I192" s="4">
        <v>4245.0110146193938</v>
      </c>
      <c r="J192" s="4">
        <v>33671.326057136452</v>
      </c>
      <c r="M192" s="4">
        <v>149.80973496248475</v>
      </c>
      <c r="N192" s="4">
        <v>0</v>
      </c>
      <c r="O192" s="4">
        <v>21.295346095185028</v>
      </c>
      <c r="P192" s="4">
        <v>0</v>
      </c>
      <c r="Q192" s="4">
        <v>0</v>
      </c>
      <c r="R192" s="4">
        <v>0</v>
      </c>
      <c r="S192" s="4">
        <v>0</v>
      </c>
      <c r="T192" s="4">
        <v>0</v>
      </c>
      <c r="U192" s="4">
        <v>5.0165585016966938</v>
      </c>
      <c r="V192" s="4">
        <v>0</v>
      </c>
      <c r="W192" s="4">
        <v>6.0150375939849621E-2</v>
      </c>
      <c r="X192" s="4">
        <v>8.7452951088561319E-4</v>
      </c>
      <c r="Y192" s="4">
        <v>0.87452951088561315</v>
      </c>
      <c r="Z192" s="4">
        <v>0.86041688570389452</v>
      </c>
      <c r="AA192" s="4">
        <v>0.55350863570604913</v>
      </c>
      <c r="AB192" s="4">
        <v>9.2251439284341528E-4</v>
      </c>
      <c r="AC192" s="4">
        <v>5.190217424557213</v>
      </c>
      <c r="AD192" s="4">
        <v>0.94165989345717938</v>
      </c>
      <c r="AE192" s="4">
        <v>0.27703856372503066</v>
      </c>
      <c r="AF192" s="4">
        <v>0.24386065677647789</v>
      </c>
      <c r="AG192" s="4">
        <v>0.12472902425911084</v>
      </c>
      <c r="AH192" s="4">
        <v>0.69345884878577224</v>
      </c>
      <c r="AI192" s="4">
        <v>0.51880010977890301</v>
      </c>
      <c r="AJ192" s="4">
        <v>0.34161677592499157</v>
      </c>
      <c r="AK192" s="4">
        <v>0.12472902425911084</v>
      </c>
      <c r="AL192" s="4">
        <v>0.20491196842568207</v>
      </c>
      <c r="AM192" s="4">
        <v>0.20491196842568207</v>
      </c>
      <c r="AN192" s="4">
        <v>8.09223151617031</v>
      </c>
      <c r="AO192" s="4">
        <v>3.7797913213982177E-3</v>
      </c>
      <c r="AP192" s="4">
        <v>0.43000000000000005</v>
      </c>
      <c r="AQ192" s="4">
        <v>0</v>
      </c>
      <c r="AR192" s="4">
        <v>0</v>
      </c>
      <c r="AS192" s="4" t="s">
        <v>264</v>
      </c>
      <c r="AT192" s="4" t="s">
        <v>264</v>
      </c>
      <c r="AU192" s="4">
        <v>0</v>
      </c>
      <c r="AV192" s="4">
        <v>0</v>
      </c>
      <c r="AW192" s="4">
        <v>0</v>
      </c>
      <c r="AX192" s="4">
        <v>41.066696308981243</v>
      </c>
      <c r="AY192" s="4">
        <v>6.9367472089486926E-3</v>
      </c>
      <c r="AZ192" s="4">
        <v>0.20601348450541609</v>
      </c>
      <c r="BA192" s="4" t="e">
        <v>#VALUE!</v>
      </c>
      <c r="BB192" s="4">
        <v>125.08777743216</v>
      </c>
      <c r="BG192" s="4" t="s">
        <v>461</v>
      </c>
    </row>
    <row r="193" spans="1:59" x14ac:dyDescent="0.35">
      <c r="A193" s="4" t="s">
        <v>397</v>
      </c>
      <c r="B193" s="4" t="s">
        <v>236</v>
      </c>
      <c r="C193" s="4" t="s">
        <v>397</v>
      </c>
      <c r="D193" s="4">
        <v>0</v>
      </c>
      <c r="E193" s="4" t="s">
        <v>300</v>
      </c>
      <c r="F193" s="4">
        <v>38718</v>
      </c>
      <c r="G193" s="4">
        <v>2020</v>
      </c>
      <c r="H193" s="4">
        <v>124.803628</v>
      </c>
      <c r="I193" s="4">
        <v>4561.8298042804072</v>
      </c>
      <c r="J193" s="4">
        <v>36552.060844580628</v>
      </c>
      <c r="M193" s="4">
        <v>149.80973496248475</v>
      </c>
      <c r="N193" s="4">
        <v>0</v>
      </c>
      <c r="O193" s="4">
        <v>21.044256365989909</v>
      </c>
      <c r="P193" s="4">
        <v>0</v>
      </c>
      <c r="Q193" s="4">
        <v>0</v>
      </c>
      <c r="R193" s="4">
        <v>0</v>
      </c>
      <c r="S193" s="4">
        <v>0</v>
      </c>
      <c r="T193" s="4">
        <v>0</v>
      </c>
      <c r="U193" s="4">
        <v>4.6131173824687384</v>
      </c>
      <c r="V193" s="4">
        <v>0</v>
      </c>
      <c r="W193" s="4">
        <v>6.0150375939849628E-2</v>
      </c>
      <c r="X193" s="4">
        <v>8.5614845007008021E-4</v>
      </c>
      <c r="Y193" s="4">
        <v>0.85614845007008022</v>
      </c>
      <c r="Z193" s="4">
        <v>0.84220222440209913</v>
      </c>
      <c r="AA193" s="4">
        <v>0.54698231146480969</v>
      </c>
      <c r="AB193" s="4">
        <v>9.1163718577468283E-4</v>
      </c>
      <c r="AC193" s="4">
        <v>4.996712901018161</v>
      </c>
      <c r="AD193" s="4">
        <v>0.93055694511413611</v>
      </c>
      <c r="AE193" s="4">
        <v>0.26984332214367013</v>
      </c>
      <c r="AF193" s="4">
        <v>0.23737090837402683</v>
      </c>
      <c r="AG193" s="4">
        <v>0.12325836598551401</v>
      </c>
      <c r="AH193" s="4">
        <v>0.57548906497569063</v>
      </c>
      <c r="AI193" s="4">
        <v>0.5046133925815196</v>
      </c>
      <c r="AJ193" s="4">
        <v>0.33758883182057953</v>
      </c>
      <c r="AK193" s="4">
        <v>0.12325836598551401</v>
      </c>
      <c r="AL193" s="4">
        <v>0.20249588697620161</v>
      </c>
      <c r="AM193" s="4">
        <v>0.20249588697620161</v>
      </c>
      <c r="AN193" s="4">
        <v>7.9968174190761658</v>
      </c>
      <c r="AO193" s="4">
        <v>3.7352244580534364E-3</v>
      </c>
      <c r="AP193" s="4">
        <v>0.43000000000000005</v>
      </c>
      <c r="AQ193" s="4">
        <v>0</v>
      </c>
      <c r="AR193" s="4">
        <v>0</v>
      </c>
      <c r="AS193" s="4" t="s">
        <v>264</v>
      </c>
      <c r="AT193" s="4" t="s">
        <v>264</v>
      </c>
      <c r="AU193" s="4">
        <v>0</v>
      </c>
      <c r="AV193" s="4">
        <v>0</v>
      </c>
      <c r="AW193" s="4">
        <v>0</v>
      </c>
      <c r="AX193" s="4">
        <v>40.683236089716182</v>
      </c>
      <c r="AY193" s="4">
        <v>6.859964440056824E-3</v>
      </c>
      <c r="AZ193" s="4">
        <v>0.18767654358054925</v>
      </c>
      <c r="BA193" s="4" t="e">
        <v>#VALUE!</v>
      </c>
      <c r="BB193" s="4">
        <v>122.74101966431999</v>
      </c>
      <c r="BG193" s="4" t="s">
        <v>462</v>
      </c>
    </row>
    <row r="194" spans="1:59" x14ac:dyDescent="0.35">
      <c r="A194" s="4" t="s">
        <v>397</v>
      </c>
      <c r="B194" s="4" t="s">
        <v>236</v>
      </c>
      <c r="C194" s="4" t="s">
        <v>397</v>
      </c>
      <c r="D194" s="4">
        <v>0</v>
      </c>
      <c r="E194" s="4" t="s">
        <v>300</v>
      </c>
      <c r="F194" s="4">
        <v>35064</v>
      </c>
      <c r="G194" s="4">
        <v>2025</v>
      </c>
      <c r="H194" s="4">
        <v>122.770562999999</v>
      </c>
      <c r="I194" s="4">
        <v>4794.5289711444238</v>
      </c>
      <c r="J194" s="4">
        <v>39052.757061515331</v>
      </c>
      <c r="M194" s="4">
        <v>149.80973496248475</v>
      </c>
      <c r="N194" s="4">
        <v>0</v>
      </c>
      <c r="O194" s="4">
        <v>20.641782509761128</v>
      </c>
      <c r="P194" s="4">
        <v>0</v>
      </c>
      <c r="Q194" s="4">
        <v>0</v>
      </c>
      <c r="R194" s="4">
        <v>0</v>
      </c>
      <c r="S194" s="4">
        <v>0</v>
      </c>
      <c r="T194" s="4">
        <v>0</v>
      </c>
      <c r="U194" s="4">
        <v>4.3052785026417446</v>
      </c>
      <c r="V194" s="4">
        <v>0</v>
      </c>
      <c r="W194" s="4">
        <v>6.0150375939849614E-2</v>
      </c>
      <c r="X194" s="4">
        <v>8.2313745143942744E-4</v>
      </c>
      <c r="Y194" s="4">
        <v>0.8231374514394274</v>
      </c>
      <c r="Z194" s="4">
        <v>0.8094579489631244</v>
      </c>
      <c r="AA194" s="4">
        <v>0.5365212109937112</v>
      </c>
      <c r="AB194" s="4">
        <v>8.94202018322852E-4</v>
      </c>
      <c r="AC194" s="4">
        <v>4.8292863593973436</v>
      </c>
      <c r="AD194" s="4">
        <v>0.91275993505937192</v>
      </c>
      <c r="AE194" s="4">
        <v>0.26177780153550689</v>
      </c>
      <c r="AF194" s="4">
        <v>0.23015880531389152</v>
      </c>
      <c r="AG194" s="4">
        <v>0.12090103536722611</v>
      </c>
      <c r="AH194" s="4">
        <v>0.50293219809323597</v>
      </c>
      <c r="AI194" s="4">
        <v>0.47832554290545198</v>
      </c>
      <c r="AJ194" s="4">
        <v>0.33113240605767241</v>
      </c>
      <c r="AK194" s="4">
        <v>0.12090103536722611</v>
      </c>
      <c r="AL194" s="4">
        <v>0.19862312953187147</v>
      </c>
      <c r="AM194" s="4">
        <v>0.19862312953187147</v>
      </c>
      <c r="AN194" s="4">
        <v>7.843877353709229</v>
      </c>
      <c r="AO194" s="4">
        <v>3.6637878548602541E-3</v>
      </c>
      <c r="AP194" s="4">
        <v>0.43000000000000005</v>
      </c>
      <c r="AQ194" s="4">
        <v>0</v>
      </c>
      <c r="AR194" s="4">
        <v>0</v>
      </c>
      <c r="AS194" s="4" t="s">
        <v>264</v>
      </c>
      <c r="AT194" s="4" t="s">
        <v>264</v>
      </c>
      <c r="AU194" s="4">
        <v>0</v>
      </c>
      <c r="AV194" s="4">
        <v>0</v>
      </c>
      <c r="AW194" s="4">
        <v>0</v>
      </c>
      <c r="AX194" s="4">
        <v>39.877246601652757</v>
      </c>
      <c r="AY194" s="4">
        <v>6.7046809212680247E-3</v>
      </c>
      <c r="AZ194" s="4">
        <v>0.17168265253863921</v>
      </c>
      <c r="BA194" s="4" t="e">
        <v>#VALUE!</v>
      </c>
      <c r="BB194" s="4">
        <v>117.8084034583015</v>
      </c>
      <c r="BG194" s="4" t="s">
        <v>463</v>
      </c>
    </row>
    <row r="195" spans="1:59" x14ac:dyDescent="0.35">
      <c r="A195" s="4" t="s">
        <v>397</v>
      </c>
      <c r="B195" s="4" t="s">
        <v>236</v>
      </c>
      <c r="C195" s="4" t="s">
        <v>397</v>
      </c>
      <c r="D195" s="4">
        <v>0</v>
      </c>
      <c r="E195" s="4" t="s">
        <v>300</v>
      </c>
      <c r="F195" s="4">
        <v>53334</v>
      </c>
      <c r="G195" s="4">
        <v>2030</v>
      </c>
      <c r="H195" s="4">
        <v>120.21754900000001</v>
      </c>
      <c r="I195" s="4">
        <v>5039.0981341684019</v>
      </c>
      <c r="J195" s="4">
        <v>41916.493690687392</v>
      </c>
      <c r="M195" s="4">
        <v>149.80973496248475</v>
      </c>
      <c r="N195" s="4">
        <v>0</v>
      </c>
      <c r="O195" s="4">
        <v>20.136377424539976</v>
      </c>
      <c r="P195" s="4">
        <v>0</v>
      </c>
      <c r="Q195" s="4">
        <v>0</v>
      </c>
      <c r="R195" s="4">
        <v>0</v>
      </c>
      <c r="S195" s="4">
        <v>0</v>
      </c>
      <c r="T195" s="4">
        <v>0</v>
      </c>
      <c r="U195" s="4">
        <v>3.9960280368429588</v>
      </c>
      <c r="V195" s="4">
        <v>0</v>
      </c>
      <c r="W195" s="4">
        <v>6.0150375939849621E-2</v>
      </c>
      <c r="X195" s="4">
        <v>7.8675357969047732E-4</v>
      </c>
      <c r="Y195" s="4">
        <v>0.78675357969047732</v>
      </c>
      <c r="Z195" s="4">
        <v>0.77340901389474193</v>
      </c>
      <c r="AA195" s="4">
        <v>0.52338472201864294</v>
      </c>
      <c r="AB195" s="4">
        <v>8.7230787003107172E-4</v>
      </c>
      <c r="AC195" s="4">
        <v>4.6688543286184832</v>
      </c>
      <c r="AD195" s="4">
        <v>0.89041140423132981</v>
      </c>
      <c r="AE195" s="4">
        <v>0.25253467126461632</v>
      </c>
      <c r="AF195" s="4">
        <v>0.22191654159527602</v>
      </c>
      <c r="AG195" s="4">
        <v>0.11794082599314695</v>
      </c>
      <c r="AH195" s="4">
        <v>0.43057458911796698</v>
      </c>
      <c r="AI195" s="4">
        <v>0.45038424107193781</v>
      </c>
      <c r="AJ195" s="4">
        <v>0.32302477282280412</v>
      </c>
      <c r="AK195" s="4">
        <v>0.11794082599314695</v>
      </c>
      <c r="AL195" s="4">
        <v>0.19375992841731282</v>
      </c>
      <c r="AM195" s="4">
        <v>0.19375992841731282</v>
      </c>
      <c r="AN195" s="4">
        <v>7.651823421325191</v>
      </c>
      <c r="AO195" s="4">
        <v>3.5740815994948446E-3</v>
      </c>
      <c r="AP195" s="4">
        <v>0.43000000000000005</v>
      </c>
      <c r="AQ195" s="4">
        <v>0</v>
      </c>
      <c r="AR195" s="4">
        <v>0</v>
      </c>
      <c r="AS195" s="4" t="s">
        <v>264</v>
      </c>
      <c r="AT195" s="4" t="s">
        <v>264</v>
      </c>
      <c r="AU195" s="4">
        <v>0</v>
      </c>
      <c r="AV195" s="4">
        <v>0</v>
      </c>
      <c r="AW195" s="4">
        <v>0</v>
      </c>
      <c r="AX195" s="4">
        <v>39.07125711358934</v>
      </c>
      <c r="AY195" s="4">
        <v>6.5444154055285001E-3</v>
      </c>
      <c r="AZ195" s="4">
        <v>0.15612983886060289</v>
      </c>
      <c r="BA195" s="4" t="e">
        <v>#VALUE!</v>
      </c>
      <c r="BB195" s="4">
        <v>112.875787252283</v>
      </c>
      <c r="BG195" s="4" t="s">
        <v>464</v>
      </c>
    </row>
    <row r="196" spans="1:59" x14ac:dyDescent="0.35">
      <c r="A196" s="4" t="s">
        <v>397</v>
      </c>
      <c r="B196" s="4" t="s">
        <v>236</v>
      </c>
      <c r="C196" s="4" t="s">
        <v>397</v>
      </c>
      <c r="D196" s="4">
        <v>0</v>
      </c>
      <c r="E196" s="4" t="s">
        <v>300</v>
      </c>
      <c r="F196" s="4">
        <v>36891</v>
      </c>
      <c r="G196" s="4">
        <v>2035</v>
      </c>
      <c r="H196" s="4">
        <v>117.34894899999901</v>
      </c>
      <c r="I196" s="4">
        <v>5296.1427824511484</v>
      </c>
      <c r="J196" s="4">
        <v>45131.574058249069</v>
      </c>
      <c r="M196" s="4">
        <v>149.80973496248475</v>
      </c>
      <c r="N196" s="4">
        <v>0</v>
      </c>
      <c r="O196" s="4">
        <v>19.568497645006268</v>
      </c>
      <c r="P196" s="4">
        <v>0</v>
      </c>
      <c r="Q196" s="4">
        <v>0</v>
      </c>
      <c r="R196" s="4">
        <v>0</v>
      </c>
      <c r="S196" s="4">
        <v>0</v>
      </c>
      <c r="T196" s="4">
        <v>0</v>
      </c>
      <c r="U196" s="4">
        <v>3.6948583995595419</v>
      </c>
      <c r="V196" s="4">
        <v>0</v>
      </c>
      <c r="W196" s="4">
        <v>6.0150375939849621E-2</v>
      </c>
      <c r="X196" s="4">
        <v>7.6456580281470733E-4</v>
      </c>
      <c r="Y196" s="4">
        <v>0.76456580281470732</v>
      </c>
      <c r="Z196" s="4">
        <v>0.75159757626422374</v>
      </c>
      <c r="AA196" s="4">
        <v>0.50862439078900279</v>
      </c>
      <c r="AB196" s="4">
        <v>8.4770731798167144E-4</v>
      </c>
      <c r="AC196" s="4">
        <v>4.5199364025667883</v>
      </c>
      <c r="AD196" s="4">
        <v>0.86530030200730423</v>
      </c>
      <c r="AE196" s="4">
        <v>0.24443023124440225</v>
      </c>
      <c r="AF196" s="4">
        <v>0.21475418736814889</v>
      </c>
      <c r="AG196" s="4">
        <v>0.11461469593256372</v>
      </c>
      <c r="AH196" s="4">
        <v>0.39314491231925891</v>
      </c>
      <c r="AI196" s="4">
        <v>0.43768264643388288</v>
      </c>
      <c r="AJ196" s="4">
        <v>0.31391492983034086</v>
      </c>
      <c r="AK196" s="4">
        <v>0.11461469593256372</v>
      </c>
      <c r="AL196" s="4">
        <v>0.18829557188921181</v>
      </c>
      <c r="AM196" s="4">
        <v>0.18829557188921181</v>
      </c>
      <c r="AN196" s="4">
        <v>7.4360291051023815</v>
      </c>
      <c r="AO196" s="4">
        <v>3.4732864749317189E-3</v>
      </c>
      <c r="AP196" s="4">
        <v>0.43000000000000005</v>
      </c>
      <c r="AQ196" s="4">
        <v>0</v>
      </c>
      <c r="AR196" s="4">
        <v>0</v>
      </c>
      <c r="AS196" s="4" t="s">
        <v>264</v>
      </c>
      <c r="AT196" s="4" t="s">
        <v>264</v>
      </c>
      <c r="AU196" s="4">
        <v>0</v>
      </c>
      <c r="AV196" s="4">
        <v>0</v>
      </c>
      <c r="AW196" s="4">
        <v>0</v>
      </c>
      <c r="AX196" s="4">
        <v>39.07125711358934</v>
      </c>
      <c r="AY196" s="4">
        <v>6.5153187082631113E-3</v>
      </c>
      <c r="AZ196" s="4">
        <v>0.14436276252749605</v>
      </c>
      <c r="BA196" s="4" t="e">
        <v>#VALUE!</v>
      </c>
      <c r="BB196" s="4">
        <v>112.875787252283</v>
      </c>
      <c r="BG196" s="4" t="s">
        <v>465</v>
      </c>
    </row>
    <row r="197" spans="1:59" x14ac:dyDescent="0.35">
      <c r="A197" s="4" t="s">
        <v>397</v>
      </c>
      <c r="B197" s="4" t="s">
        <v>236</v>
      </c>
      <c r="C197" s="4" t="s">
        <v>397</v>
      </c>
      <c r="D197" s="4">
        <v>0</v>
      </c>
      <c r="E197" s="4" t="s">
        <v>300</v>
      </c>
      <c r="F197" s="4">
        <v>40545</v>
      </c>
      <c r="G197" s="4">
        <v>2040</v>
      </c>
      <c r="H197" s="4">
        <v>114.340034</v>
      </c>
      <c r="I197" s="4">
        <v>5566.2992911207348</v>
      </c>
      <c r="J197" s="4">
        <v>48681.980373739745</v>
      </c>
      <c r="M197" s="4">
        <v>149.80973496248475</v>
      </c>
      <c r="N197" s="4">
        <v>0</v>
      </c>
      <c r="O197" s="4">
        <v>18.972840534626812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  <c r="U197" s="4">
        <v>3.4085196541429168</v>
      </c>
      <c r="V197" s="4">
        <v>0</v>
      </c>
      <c r="W197" s="4">
        <v>6.0150375939849621E-2</v>
      </c>
      <c r="X197" s="4">
        <v>7.4129273070353409E-4</v>
      </c>
      <c r="Y197" s="4">
        <v>0.74129273070353408</v>
      </c>
      <c r="Z197" s="4">
        <v>0.72871925169544949</v>
      </c>
      <c r="AA197" s="4">
        <v>0.49314207117602005</v>
      </c>
      <c r="AB197" s="4">
        <v>8.2190345196003355E-4</v>
      </c>
      <c r="AC197" s="4">
        <v>4.3706279259284964</v>
      </c>
      <c r="AD197" s="4">
        <v>0.83896091270647688</v>
      </c>
      <c r="AE197" s="4">
        <v>0.23603724573540621</v>
      </c>
      <c r="AF197" s="4">
        <v>0.2073407388601709</v>
      </c>
      <c r="AG197" s="4">
        <v>0.11112587119881452</v>
      </c>
      <c r="AH197" s="4">
        <v>0.35666071165505525</v>
      </c>
      <c r="AI197" s="4">
        <v>0.42435976466914149</v>
      </c>
      <c r="AJ197" s="4">
        <v>0.304359487026308</v>
      </c>
      <c r="AK197" s="4">
        <v>0.11112587119881452</v>
      </c>
      <c r="AL197" s="4">
        <v>0.18256393125519527</v>
      </c>
      <c r="AM197" s="4">
        <v>0.18256393125519527</v>
      </c>
      <c r="AN197" s="4">
        <v>7.209679403158189</v>
      </c>
      <c r="AO197" s="4">
        <v>3.3675610471186222E-3</v>
      </c>
      <c r="AP197" s="4">
        <v>0.43000000000000005</v>
      </c>
      <c r="AQ197" s="4">
        <v>0</v>
      </c>
      <c r="AR197" s="4">
        <v>0</v>
      </c>
      <c r="AS197" s="4" t="s">
        <v>264</v>
      </c>
      <c r="AT197" s="4" t="s">
        <v>264</v>
      </c>
      <c r="AU197" s="4">
        <v>0</v>
      </c>
      <c r="AV197" s="4">
        <v>0</v>
      </c>
      <c r="AW197" s="4">
        <v>0</v>
      </c>
      <c r="AX197" s="4">
        <v>39.071257113589347</v>
      </c>
      <c r="AY197" s="4">
        <v>6.4832299306779462E-3</v>
      </c>
      <c r="AZ197" s="4">
        <v>0.13317514778374054</v>
      </c>
      <c r="BA197" s="4" t="e">
        <v>#VALUE!</v>
      </c>
      <c r="BB197" s="4">
        <v>112.875787252283</v>
      </c>
      <c r="BG197" s="4" t="s">
        <v>466</v>
      </c>
    </row>
    <row r="198" spans="1:59" x14ac:dyDescent="0.35">
      <c r="A198" s="4" t="s">
        <v>397</v>
      </c>
      <c r="B198" s="4" t="s">
        <v>236</v>
      </c>
      <c r="C198" s="4" t="s">
        <v>397</v>
      </c>
      <c r="D198" s="4">
        <v>0</v>
      </c>
      <c r="E198" s="4" t="s">
        <v>300</v>
      </c>
      <c r="F198" s="4">
        <v>44199</v>
      </c>
      <c r="G198" s="4">
        <v>2045</v>
      </c>
      <c r="H198" s="4">
        <v>111.365735</v>
      </c>
      <c r="I198" s="4">
        <v>5850.2364968323973</v>
      </c>
      <c r="J198" s="4">
        <v>52531.745934531806</v>
      </c>
      <c r="M198" s="4">
        <v>149.80973496248475</v>
      </c>
      <c r="N198" s="4">
        <v>0</v>
      </c>
      <c r="O198" s="4">
        <v>18.384036149077502</v>
      </c>
      <c r="P198" s="4">
        <v>0</v>
      </c>
      <c r="Q198" s="4">
        <v>0</v>
      </c>
      <c r="R198" s="4">
        <v>0</v>
      </c>
      <c r="S198" s="4">
        <v>0</v>
      </c>
      <c r="T198" s="4">
        <v>0</v>
      </c>
      <c r="U198" s="4">
        <v>3.1424432429409501</v>
      </c>
      <c r="V198" s="4">
        <v>0</v>
      </c>
      <c r="W198" s="4">
        <v>6.0150375939849614E-2</v>
      </c>
      <c r="X198" s="4">
        <v>7.1828740316612783E-4</v>
      </c>
      <c r="Y198" s="4">
        <v>0.71828740316612782</v>
      </c>
      <c r="Z198" s="4">
        <v>0.70610413033555586</v>
      </c>
      <c r="AA198" s="4">
        <v>0.47783786758682234</v>
      </c>
      <c r="AB198" s="4">
        <v>7.9639644597803737E-4</v>
      </c>
      <c r="AC198" s="4">
        <v>4.2287787233577534</v>
      </c>
      <c r="AD198" s="4">
        <v>0.81292454436171224</v>
      </c>
      <c r="AE198" s="4">
        <v>0.22824765990722953</v>
      </c>
      <c r="AF198" s="4">
        <v>0.20047887354967342</v>
      </c>
      <c r="AG198" s="4">
        <v>0.10767718357660883</v>
      </c>
      <c r="AH198" s="4">
        <v>0.33029743987622262</v>
      </c>
      <c r="AI198" s="4">
        <v>0.41119015572040007</v>
      </c>
      <c r="AJ198" s="4">
        <v>0.29491397461515578</v>
      </c>
      <c r="AK198" s="4">
        <v>0.10767718357660883</v>
      </c>
      <c r="AL198" s="4">
        <v>0.17689823016157166</v>
      </c>
      <c r="AM198" s="4">
        <v>0.17689823016157166</v>
      </c>
      <c r="AN198" s="4">
        <v>6.9859337366494509</v>
      </c>
      <c r="AO198" s="4">
        <v>3.2630519352895497E-3</v>
      </c>
      <c r="AP198" s="4">
        <v>0.43000000000000005</v>
      </c>
      <c r="AQ198" s="4">
        <v>0</v>
      </c>
      <c r="AR198" s="4">
        <v>0</v>
      </c>
      <c r="AS198" s="4" t="s">
        <v>264</v>
      </c>
      <c r="AT198" s="4" t="s">
        <v>264</v>
      </c>
      <c r="AU198" s="4">
        <v>0</v>
      </c>
      <c r="AV198" s="4">
        <v>0</v>
      </c>
      <c r="AW198" s="4">
        <v>0</v>
      </c>
      <c r="AX198" s="4">
        <v>39.071257113589333</v>
      </c>
      <c r="AY198" s="4">
        <v>6.4498061559610581E-3</v>
      </c>
      <c r="AZ198" s="4">
        <v>0.12277920790980733</v>
      </c>
      <c r="BA198" s="4" t="e">
        <v>#VALUE!</v>
      </c>
      <c r="BB198" s="4">
        <v>112.875787252283</v>
      </c>
      <c r="BG198" s="4" t="s">
        <v>467</v>
      </c>
    </row>
    <row r="199" spans="1:59" x14ac:dyDescent="0.35">
      <c r="A199" s="4" t="s">
        <v>397</v>
      </c>
      <c r="B199" s="4" t="s">
        <v>236</v>
      </c>
      <c r="C199" s="4" t="s">
        <v>397</v>
      </c>
      <c r="D199" s="4">
        <v>0</v>
      </c>
      <c r="E199" s="4" t="s">
        <v>300</v>
      </c>
      <c r="F199" s="4">
        <v>47853</v>
      </c>
      <c r="G199" s="4">
        <v>2050</v>
      </c>
      <c r="H199" s="4">
        <v>108.548677</v>
      </c>
      <c r="I199" s="4">
        <v>6148.6573536326659</v>
      </c>
      <c r="J199" s="4">
        <v>56644.240386574827</v>
      </c>
      <c r="M199" s="4">
        <v>149.80973496248475</v>
      </c>
      <c r="N199" s="4">
        <v>0</v>
      </c>
      <c r="O199" s="4">
        <v>17.826359834508335</v>
      </c>
      <c r="P199" s="4">
        <v>0</v>
      </c>
      <c r="Q199" s="4">
        <v>0</v>
      </c>
      <c r="R199" s="4">
        <v>0</v>
      </c>
      <c r="S199" s="4">
        <v>0</v>
      </c>
      <c r="T199" s="4">
        <v>0</v>
      </c>
      <c r="U199" s="4">
        <v>2.8992280443105853</v>
      </c>
      <c r="V199" s="4">
        <v>0</v>
      </c>
      <c r="W199" s="4">
        <v>6.0150375939849621E-2</v>
      </c>
      <c r="X199" s="4">
        <v>6.9649828849343697E-4</v>
      </c>
      <c r="Y199" s="4">
        <v>0.69649828849343698</v>
      </c>
      <c r="Z199" s="4">
        <v>0.68468459297638029</v>
      </c>
      <c r="AA199" s="4">
        <v>0.4633427448185406</v>
      </c>
      <c r="AB199" s="4">
        <v>7.7223790803090107E-4</v>
      </c>
      <c r="AC199" s="4">
        <v>4.0944770658073582</v>
      </c>
      <c r="AD199" s="4">
        <v>0.788264629626655</v>
      </c>
      <c r="AE199" s="4">
        <v>0.2208735064620965</v>
      </c>
      <c r="AF199" s="4">
        <v>0.19398310532323984</v>
      </c>
      <c r="AG199" s="4">
        <v>0.10441081625589378</v>
      </c>
      <c r="AH199" s="4">
        <v>0.30544724885780683</v>
      </c>
      <c r="AI199" s="4">
        <v>0.39871677888574991</v>
      </c>
      <c r="AJ199" s="4">
        <v>0.28596781409063038</v>
      </c>
      <c r="AK199" s="4">
        <v>0.10441081625589378</v>
      </c>
      <c r="AL199" s="4">
        <v>0.17153205527753979</v>
      </c>
      <c r="AM199" s="4">
        <v>0.17153205527753979</v>
      </c>
      <c r="AN199" s="4">
        <v>6.7740167371131674</v>
      </c>
      <c r="AO199" s="4">
        <v>3.1640678622185565E-3</v>
      </c>
      <c r="AP199" s="4">
        <v>0.43000000000000005</v>
      </c>
      <c r="AQ199" s="4">
        <v>0</v>
      </c>
      <c r="AR199" s="4">
        <v>0</v>
      </c>
      <c r="AS199" s="4" t="s">
        <v>264</v>
      </c>
      <c r="AT199" s="4" t="s">
        <v>264</v>
      </c>
      <c r="AU199" s="4">
        <v>0</v>
      </c>
      <c r="AV199" s="4">
        <v>0</v>
      </c>
      <c r="AW199" s="4">
        <v>0</v>
      </c>
      <c r="AX199" s="4">
        <v>39.07125711358934</v>
      </c>
      <c r="AY199" s="4">
        <v>6.4164604096781114E-3</v>
      </c>
      <c r="AZ199" s="4">
        <v>0.11327648435018767</v>
      </c>
      <c r="BA199" s="4" t="e">
        <v>#VALUE!</v>
      </c>
      <c r="BB199" s="4">
        <v>112.875787252283</v>
      </c>
      <c r="BG199" s="4" t="s">
        <v>468</v>
      </c>
    </row>
    <row r="200" spans="1:59" x14ac:dyDescent="0.35">
      <c r="A200" s="4" t="s">
        <v>397</v>
      </c>
      <c r="B200" s="4" t="s">
        <v>236</v>
      </c>
      <c r="C200" s="4" t="s">
        <v>397</v>
      </c>
      <c r="D200" s="4">
        <v>0</v>
      </c>
      <c r="E200" s="4" t="s">
        <v>176</v>
      </c>
      <c r="F200" s="4">
        <v>49680</v>
      </c>
      <c r="G200" s="4">
        <v>2000</v>
      </c>
      <c r="H200" s="4">
        <v>125.72031</v>
      </c>
      <c r="I200" s="4">
        <v>3624.5930488341396</v>
      </c>
      <c r="J200" s="4">
        <v>28830.608585312424</v>
      </c>
      <c r="K200" s="4">
        <v>1.0564233519160153E-3</v>
      </c>
      <c r="L200" s="4">
        <v>5.327542851223907E-2</v>
      </c>
      <c r="M200" s="4">
        <v>92.708349951067106</v>
      </c>
      <c r="N200" s="4">
        <v>0</v>
      </c>
      <c r="O200" s="4">
        <v>43.624543141099977</v>
      </c>
      <c r="P200" s="4">
        <v>12.571914449884719</v>
      </c>
      <c r="Q200" s="4">
        <v>2.5815920000000001</v>
      </c>
      <c r="R200" s="4">
        <v>4.1099999999999998E-2</v>
      </c>
      <c r="S200" s="4">
        <v>2.0534406890978872E-2</v>
      </c>
      <c r="T200" s="4">
        <v>0</v>
      </c>
      <c r="U200" s="4">
        <v>12.035707885918926</v>
      </c>
      <c r="V200" s="4">
        <v>0</v>
      </c>
      <c r="W200" s="4">
        <v>0.13016967183800002</v>
      </c>
      <c r="X200" s="4">
        <v>1.2868299983626466E-2</v>
      </c>
      <c r="Y200" s="4">
        <v>12.868299983626466</v>
      </c>
      <c r="Z200" s="4">
        <v>10.715312819796134</v>
      </c>
      <c r="AA200" s="4">
        <v>14.295600023592748</v>
      </c>
      <c r="AB200" s="4">
        <v>6.025493836377561</v>
      </c>
      <c r="AC200" s="4">
        <v>145.71632595419885</v>
      </c>
      <c r="AD200" s="4">
        <v>142.85161948615271</v>
      </c>
      <c r="AE200" s="4">
        <v>8.7803114443719252</v>
      </c>
      <c r="AF200" s="4">
        <v>7.7998663783444959</v>
      </c>
      <c r="AG200" s="4">
        <v>3.1608598615135981</v>
      </c>
      <c r="AH200" s="4">
        <v>5.599872730099559</v>
      </c>
      <c r="AI200" s="4">
        <v>2.1034150876213733</v>
      </c>
      <c r="AJ200" s="4">
        <v>8.6118977321747607</v>
      </c>
      <c r="AK200" s="4">
        <v>140.71455915707102</v>
      </c>
      <c r="AL200" s="4">
        <v>3.1608598615135981</v>
      </c>
      <c r="AM200" s="4">
        <v>7.3927458250899054</v>
      </c>
      <c r="AN200" s="4">
        <v>116.32015807274024</v>
      </c>
      <c r="AO200" s="4">
        <v>5.4331851864155081E-2</v>
      </c>
      <c r="AP200" s="4">
        <v>0</v>
      </c>
      <c r="AQ200" s="4">
        <v>0</v>
      </c>
      <c r="AR200" s="4">
        <v>0</v>
      </c>
      <c r="AS200" s="4">
        <v>9.2572398048780489</v>
      </c>
      <c r="AT200" s="4">
        <v>11.243902439024392</v>
      </c>
      <c r="AU200" s="4">
        <v>685.01084433116944</v>
      </c>
      <c r="AV200" s="4">
        <v>1023.5752108338969</v>
      </c>
      <c r="AW200" s="4">
        <v>0</v>
      </c>
      <c r="AX200" s="4">
        <v>294.97844692619509</v>
      </c>
      <c r="AY200" s="4">
        <v>0.10235657216901919</v>
      </c>
      <c r="AZ200" s="4">
        <v>3.5502744198457235</v>
      </c>
      <c r="BA200" s="4">
        <v>31.154721514118112</v>
      </c>
      <c r="BB200" s="4">
        <v>127.4345352</v>
      </c>
      <c r="BG200" s="4" t="s">
        <v>469</v>
      </c>
    </row>
    <row r="201" spans="1:59" x14ac:dyDescent="0.35">
      <c r="A201" s="4" t="s">
        <v>397</v>
      </c>
      <c r="B201" s="4" t="s">
        <v>236</v>
      </c>
      <c r="C201" s="4" t="s">
        <v>397</v>
      </c>
      <c r="D201" s="4">
        <v>0</v>
      </c>
      <c r="E201" s="4" t="s">
        <v>176</v>
      </c>
      <c r="F201" s="4">
        <v>53334</v>
      </c>
      <c r="G201" s="4">
        <v>2005</v>
      </c>
      <c r="H201" s="4">
        <v>126.392944</v>
      </c>
      <c r="I201" s="4">
        <v>3872.8440000000001</v>
      </c>
      <c r="J201" s="4">
        <v>30641.299090240354</v>
      </c>
      <c r="K201" s="4">
        <v>1.2359615186633964E-3</v>
      </c>
      <c r="L201" s="4">
        <v>5.6977556258075907E-2</v>
      </c>
      <c r="M201" s="4">
        <v>121.25904245677594</v>
      </c>
      <c r="N201" s="4">
        <v>0</v>
      </c>
      <c r="O201" s="4">
        <v>51.439158167495904</v>
      </c>
      <c r="P201" s="4">
        <v>13.465748211386362</v>
      </c>
      <c r="Q201" s="4">
        <v>2.4684400000000002</v>
      </c>
      <c r="R201" s="4">
        <v>3.2645E-2</v>
      </c>
      <c r="S201" s="4">
        <v>1.952988768107182E-2</v>
      </c>
      <c r="T201" s="4">
        <v>0</v>
      </c>
      <c r="U201" s="4">
        <v>13.282011402343059</v>
      </c>
      <c r="V201" s="4">
        <v>0</v>
      </c>
      <c r="W201" s="4">
        <v>0.143759891808</v>
      </c>
      <c r="X201" s="4">
        <v>1.3394127258441461E-2</v>
      </c>
      <c r="Y201" s="4">
        <v>13.394127258441461</v>
      </c>
      <c r="Z201" s="4">
        <v>11.480237075782826</v>
      </c>
      <c r="AA201" s="4">
        <v>15.199873121631324</v>
      </c>
      <c r="AB201" s="4">
        <v>5.1472931363015206</v>
      </c>
      <c r="AC201" s="4">
        <v>121.95043492945489</v>
      </c>
      <c r="AD201" s="4">
        <v>107.30140639952316</v>
      </c>
      <c r="AE201" s="4">
        <v>4.280391880162064</v>
      </c>
      <c r="AF201" s="4">
        <v>3.6398603534545941</v>
      </c>
      <c r="AG201" s="4">
        <v>1.8351398100010243</v>
      </c>
      <c r="AH201" s="4">
        <v>5.9838747770885679</v>
      </c>
      <c r="AI201" s="4">
        <v>2.2533723194886601</v>
      </c>
      <c r="AJ201" s="4">
        <v>9.2268647562941659</v>
      </c>
      <c r="AK201" s="4">
        <v>116.59132364630347</v>
      </c>
      <c r="AL201" s="4">
        <v>1.8351398100010243</v>
      </c>
      <c r="AM201" s="4">
        <v>3.2036536211050595</v>
      </c>
      <c r="AN201" s="4">
        <v>124.6304949570099</v>
      </c>
      <c r="AO201" s="4">
        <v>5.8213517776739297E-2</v>
      </c>
      <c r="AP201" s="4">
        <v>0</v>
      </c>
      <c r="AQ201" s="4">
        <v>0</v>
      </c>
      <c r="AR201" s="4">
        <v>0</v>
      </c>
      <c r="AS201" s="4">
        <v>9.2572398048780489</v>
      </c>
      <c r="AT201" s="4">
        <v>11.243902439024392</v>
      </c>
      <c r="AU201" s="4">
        <v>685.20995725229113</v>
      </c>
      <c r="AV201" s="4">
        <v>994.68124965500692</v>
      </c>
      <c r="AW201" s="4">
        <v>0</v>
      </c>
      <c r="AX201" s="4">
        <v>260.3877616897924</v>
      </c>
      <c r="AY201" s="4">
        <v>0.10597211232330708</v>
      </c>
      <c r="AZ201" s="4">
        <v>3.4584732197944099</v>
      </c>
      <c r="BA201" s="4">
        <v>31.154721514118112</v>
      </c>
      <c r="BB201" s="4">
        <v>127.4345352</v>
      </c>
      <c r="BG201" s="4" t="s">
        <v>470</v>
      </c>
    </row>
    <row r="202" spans="1:59" x14ac:dyDescent="0.35">
      <c r="A202" s="4" t="s">
        <v>397</v>
      </c>
      <c r="B202" s="4" t="s">
        <v>236</v>
      </c>
      <c r="C202" s="4" t="s">
        <v>397</v>
      </c>
      <c r="D202" s="4">
        <v>0</v>
      </c>
      <c r="E202" s="4" t="s">
        <v>176</v>
      </c>
      <c r="F202" s="4">
        <v>36891</v>
      </c>
      <c r="G202" s="4">
        <v>2010</v>
      </c>
      <c r="H202" s="4">
        <v>126.53592</v>
      </c>
      <c r="I202" s="4">
        <v>3863.7400656183231</v>
      </c>
      <c r="J202" s="4">
        <v>30534.729313370648</v>
      </c>
      <c r="K202" s="4">
        <v>1.3079920516105787E-3</v>
      </c>
      <c r="L202" s="4">
        <v>5.8365977941316802E-2</v>
      </c>
      <c r="M202" s="4">
        <v>149.80973496248475</v>
      </c>
      <c r="N202" s="4">
        <v>0</v>
      </c>
      <c r="O202" s="4">
        <v>54.007865424526308</v>
      </c>
      <c r="P202" s="4">
        <v>13.955520781531346</v>
      </c>
      <c r="Q202" s="4">
        <v>2.303569</v>
      </c>
      <c r="R202" s="4">
        <v>4.7089360660168902E-2</v>
      </c>
      <c r="S202" s="4">
        <v>1.8204862303130998E-2</v>
      </c>
      <c r="T202" s="4">
        <v>0</v>
      </c>
      <c r="U202" s="4">
        <v>13.978131164960578</v>
      </c>
      <c r="V202" s="4">
        <v>0</v>
      </c>
      <c r="W202" s="4">
        <v>0.15189436842105261</v>
      </c>
      <c r="X202" s="4">
        <v>1.297658404950193E-2</v>
      </c>
      <c r="Y202" s="4">
        <v>12.97658404950193</v>
      </c>
      <c r="Z202" s="4">
        <v>11.768008372897231</v>
      </c>
      <c r="AA202" s="4">
        <v>15.498113278081847</v>
      </c>
      <c r="AB202" s="4">
        <v>2.7554457874250096</v>
      </c>
      <c r="AC202" s="4">
        <v>67.120718877363004</v>
      </c>
      <c r="AD202" s="4">
        <v>61.351537738291967</v>
      </c>
      <c r="AE202" s="4">
        <v>2.2066579973575169</v>
      </c>
      <c r="AF202" s="4">
        <v>1.7247115153966444</v>
      </c>
      <c r="AG202" s="4">
        <v>1.0248413532879133</v>
      </c>
      <c r="AH202" s="4">
        <v>6.1317054151220969</v>
      </c>
      <c r="AI202" s="4">
        <v>2.3097790685930129</v>
      </c>
      <c r="AJ202" s="4">
        <v>9.4582293043042185</v>
      </c>
      <c r="AK202" s="4">
        <v>61.627158994484375</v>
      </c>
      <c r="AL202" s="4">
        <v>1.0248413532879133</v>
      </c>
      <c r="AM202" s="4">
        <v>1.27756129237164</v>
      </c>
      <c r="AN202" s="4">
        <v>127.75720657857269</v>
      </c>
      <c r="AO202" s="4">
        <v>5.967396999292738E-2</v>
      </c>
      <c r="AP202" s="4">
        <v>0</v>
      </c>
      <c r="AQ202" s="4">
        <v>0</v>
      </c>
      <c r="AR202" s="4">
        <v>0</v>
      </c>
      <c r="AS202" s="4">
        <v>8.9259069268292688</v>
      </c>
      <c r="AT202" s="4">
        <v>11.120099028378601</v>
      </c>
      <c r="AU202" s="4">
        <v>677.74104975152079</v>
      </c>
      <c r="AV202" s="4">
        <v>929.85308485764756</v>
      </c>
      <c r="AW202" s="4">
        <v>0</v>
      </c>
      <c r="AX202" s="4">
        <v>240.27211495029653</v>
      </c>
      <c r="AY202" s="4">
        <v>0.10255257202462296</v>
      </c>
      <c r="AZ202" s="4">
        <v>3.3585551380577301</v>
      </c>
      <c r="BA202" s="4">
        <v>30.81168573965418</v>
      </c>
      <c r="BB202" s="4">
        <v>127.4345352</v>
      </c>
      <c r="BG202" s="4" t="s">
        <v>471</v>
      </c>
    </row>
    <row r="203" spans="1:59" x14ac:dyDescent="0.35">
      <c r="A203" s="4" t="s">
        <v>397</v>
      </c>
      <c r="B203" s="4" t="s">
        <v>236</v>
      </c>
      <c r="C203" s="4" t="s">
        <v>397</v>
      </c>
      <c r="D203" s="4">
        <v>0</v>
      </c>
      <c r="E203" s="4" t="s">
        <v>176</v>
      </c>
      <c r="F203" s="4">
        <v>38718</v>
      </c>
      <c r="G203" s="4">
        <v>2015</v>
      </c>
      <c r="H203" s="4">
        <v>126.071988</v>
      </c>
      <c r="I203" s="4">
        <v>4245.0110146193938</v>
      </c>
      <c r="J203" s="4">
        <v>33671.326057136452</v>
      </c>
      <c r="K203" s="4">
        <v>1.2840432066073078E-3</v>
      </c>
      <c r="L203" s="4">
        <v>5.6598994736926624E-2</v>
      </c>
      <c r="M203" s="4">
        <v>149.80973496248475</v>
      </c>
      <c r="N203" s="4">
        <v>0</v>
      </c>
      <c r="O203" s="4">
        <v>53.775942292871157</v>
      </c>
      <c r="P203" s="4">
        <v>13.895592323739317</v>
      </c>
      <c r="Q203" s="4">
        <v>1.9721249395031673</v>
      </c>
      <c r="R203" s="4">
        <v>5.8614485294951633E-2</v>
      </c>
      <c r="S203" s="4">
        <v>1.5642847953687915E-2</v>
      </c>
      <c r="T203" s="4">
        <v>0</v>
      </c>
      <c r="U203" s="4">
        <v>12.668033629988752</v>
      </c>
      <c r="V203" s="4">
        <v>0</v>
      </c>
      <c r="W203" s="4">
        <v>0.15189436842105261</v>
      </c>
      <c r="X203" s="4">
        <v>1.2119569601892973E-2</v>
      </c>
      <c r="Y203" s="4">
        <v>12.119569601892973</v>
      </c>
      <c r="Z203" s="4">
        <v>11.414736769387339</v>
      </c>
      <c r="AA203" s="4">
        <v>14.993772042247963</v>
      </c>
      <c r="AB203" s="4">
        <v>1.1073440652665585</v>
      </c>
      <c r="AC203" s="4">
        <v>29.705256436772505</v>
      </c>
      <c r="AD203" s="4">
        <v>41.879230274548249</v>
      </c>
      <c r="AE203" s="4">
        <v>1.2827864421729545</v>
      </c>
      <c r="AF203" s="4">
        <v>0.884143449972014</v>
      </c>
      <c r="AG203" s="4">
        <v>0.40393908611515034</v>
      </c>
      <c r="AH203" s="4">
        <v>5.9468256452328898</v>
      </c>
      <c r="AI203" s="4">
        <v>2.2404112641831446</v>
      </c>
      <c r="AJ203" s="4">
        <v>9.1743255052041945</v>
      </c>
      <c r="AK203" s="4">
        <v>24.376568984212753</v>
      </c>
      <c r="AL203" s="4">
        <v>0.40393908611515034</v>
      </c>
      <c r="AM203" s="4">
        <v>0.45041307592645269</v>
      </c>
      <c r="AN203" s="4">
        <v>123.92296401301749</v>
      </c>
      <c r="AO203" s="4">
        <v>5.788303794353393E-2</v>
      </c>
      <c r="AP203" s="4">
        <v>0</v>
      </c>
      <c r="AQ203" s="4">
        <v>0</v>
      </c>
      <c r="AR203" s="4">
        <v>0</v>
      </c>
      <c r="AS203" s="4">
        <v>8.614654829268293</v>
      </c>
      <c r="AT203" s="4">
        <v>10.832363992721426</v>
      </c>
      <c r="AU203" s="4">
        <v>660.23277680151284</v>
      </c>
      <c r="AV203" s="4">
        <v>872.1880521197952</v>
      </c>
      <c r="AW203" s="4">
        <v>0</v>
      </c>
      <c r="AX203" s="4">
        <v>225.3715896950375</v>
      </c>
      <c r="AY203" s="4">
        <v>9.6132136838303628E-2</v>
      </c>
      <c r="AZ203" s="4">
        <v>2.855014877500762</v>
      </c>
      <c r="BA203" s="4">
        <v>30.01442651810121</v>
      </c>
      <c r="BB203" s="4">
        <v>125.08777743216</v>
      </c>
      <c r="BG203" s="4" t="s">
        <v>472</v>
      </c>
    </row>
    <row r="204" spans="1:59" x14ac:dyDescent="0.35">
      <c r="A204" s="4" t="s">
        <v>397</v>
      </c>
      <c r="B204" s="4" t="s">
        <v>236</v>
      </c>
      <c r="C204" s="4" t="s">
        <v>397</v>
      </c>
      <c r="D204" s="4">
        <v>0</v>
      </c>
      <c r="E204" s="4" t="s">
        <v>176</v>
      </c>
      <c r="F204" s="4">
        <v>35064</v>
      </c>
      <c r="G204" s="4">
        <v>2020</v>
      </c>
      <c r="H204" s="4">
        <v>124.803628</v>
      </c>
      <c r="I204" s="4">
        <v>4561.8298042804072</v>
      </c>
      <c r="J204" s="4">
        <v>36552.060844580628</v>
      </c>
      <c r="K204" s="4">
        <v>1.2480324456606384E-3</v>
      </c>
      <c r="L204" s="4">
        <v>5.4754857792035941E-2</v>
      </c>
      <c r="M204" s="4">
        <v>149.80973496248475</v>
      </c>
      <c r="N204" s="4">
        <v>0</v>
      </c>
      <c r="O204" s="4">
        <v>53.141879492145769</v>
      </c>
      <c r="P204" s="4">
        <v>13.731751806756012</v>
      </c>
      <c r="Q204" s="4">
        <v>1.9488719566784007</v>
      </c>
      <c r="R204" s="4">
        <v>7.734314323764363E-2</v>
      </c>
      <c r="S204" s="4">
        <v>1.5615507240529904E-2</v>
      </c>
      <c r="T204" s="4">
        <v>0</v>
      </c>
      <c r="U204" s="4">
        <v>11.649246414735211</v>
      </c>
      <c r="V204" s="4">
        <v>0</v>
      </c>
      <c r="W204" s="4">
        <v>0.15189436842105261</v>
      </c>
      <c r="X204" s="4">
        <v>1.1554242917213861E-2</v>
      </c>
      <c r="Y204" s="4">
        <v>11.554242917213861</v>
      </c>
      <c r="Z204" s="4">
        <v>11.043931309234857</v>
      </c>
      <c r="AA204" s="4">
        <v>14.494125971145635</v>
      </c>
      <c r="AB204" s="4">
        <v>0.49650489496765815</v>
      </c>
      <c r="AC204" s="4">
        <v>15.776293015851609</v>
      </c>
      <c r="AD204" s="4">
        <v>34.826498703308047</v>
      </c>
      <c r="AE204" s="4">
        <v>0.94996214136440971</v>
      </c>
      <c r="AF204" s="4">
        <v>0.5876531105808307</v>
      </c>
      <c r="AG204" s="4">
        <v>0.17956212166049645</v>
      </c>
      <c r="AH204" s="4">
        <v>5.7533434931070353</v>
      </c>
      <c r="AI204" s="4">
        <v>2.1676211457429666</v>
      </c>
      <c r="AJ204" s="4">
        <v>8.8763101634918904</v>
      </c>
      <c r="AK204" s="4">
        <v>10.620691148378596</v>
      </c>
      <c r="AL204" s="4">
        <v>0.17956212166049645</v>
      </c>
      <c r="AM204" s="4">
        <v>0.16801109811209697</v>
      </c>
      <c r="AN204" s="4">
        <v>119.89771784820961</v>
      </c>
      <c r="AO204" s="4">
        <v>5.6002890237696577E-2</v>
      </c>
      <c r="AP204" s="4">
        <v>0</v>
      </c>
      <c r="AQ204" s="4">
        <v>0</v>
      </c>
      <c r="AR204" s="4">
        <v>0</v>
      </c>
      <c r="AS204" s="4">
        <v>8.614654829268293</v>
      </c>
      <c r="AT204" s="4">
        <v>10.605362205226388</v>
      </c>
      <c r="AU204" s="4">
        <v>646.40770445069882</v>
      </c>
      <c r="AV204" s="4">
        <v>841.42526604137868</v>
      </c>
      <c r="AW204" s="4">
        <v>0</v>
      </c>
      <c r="AX204" s="4">
        <v>217.42254936469735</v>
      </c>
      <c r="AY204" s="4">
        <v>9.2579383327012418E-2</v>
      </c>
      <c r="AZ204" s="4">
        <v>2.5328088536692901</v>
      </c>
      <c r="BA204" s="4">
        <v>29.385447610558451</v>
      </c>
      <c r="BB204" s="4">
        <v>122.74101966431999</v>
      </c>
      <c r="BG204" s="4" t="s">
        <v>473</v>
      </c>
    </row>
    <row r="205" spans="1:59" x14ac:dyDescent="0.35">
      <c r="A205" s="4" t="s">
        <v>397</v>
      </c>
      <c r="B205" s="4" t="s">
        <v>236</v>
      </c>
      <c r="C205" s="4" t="s">
        <v>397</v>
      </c>
      <c r="D205" s="4">
        <v>0</v>
      </c>
      <c r="E205" s="4" t="s">
        <v>176</v>
      </c>
      <c r="F205" s="4">
        <v>44199</v>
      </c>
      <c r="G205" s="4">
        <v>2025</v>
      </c>
      <c r="H205" s="4">
        <v>122.770562999999</v>
      </c>
      <c r="I205" s="4">
        <v>4794.5289711444238</v>
      </c>
      <c r="J205" s="4">
        <v>39052.757061515331</v>
      </c>
      <c r="K205" s="4">
        <v>1.2162235379488378E-3</v>
      </c>
      <c r="L205" s="4">
        <v>5.3263625176348237E-2</v>
      </c>
      <c r="M205" s="4">
        <v>149.80973496248475</v>
      </c>
      <c r="N205" s="4">
        <v>0</v>
      </c>
      <c r="O205" s="4">
        <v>52.125534851856415</v>
      </c>
      <c r="P205" s="4">
        <v>13.469130452676076</v>
      </c>
      <c r="Q205" s="4">
        <v>1.9115995533176378</v>
      </c>
      <c r="R205" s="4">
        <v>7.9886841912621964E-2</v>
      </c>
      <c r="S205" s="4">
        <v>1.5570504089955613E-2</v>
      </c>
      <c r="T205" s="4">
        <v>0</v>
      </c>
      <c r="U205" s="4">
        <v>10.871878168965235</v>
      </c>
      <c r="V205" s="4">
        <v>0</v>
      </c>
      <c r="W205" s="4">
        <v>0.15189436842105261</v>
      </c>
      <c r="X205" s="4">
        <v>1.1183049843718611E-2</v>
      </c>
      <c r="Y205" s="4">
        <v>11.183049843718612</v>
      </c>
      <c r="Z205" s="4">
        <v>10.743570489423789</v>
      </c>
      <c r="AA205" s="4">
        <v>14.095771922839717</v>
      </c>
      <c r="AB205" s="4">
        <v>0.29223173229473309</v>
      </c>
      <c r="AC205" s="4">
        <v>11.036254769509059</v>
      </c>
      <c r="AD205" s="4">
        <v>32.143911160360219</v>
      </c>
      <c r="AE205" s="4">
        <v>0.83163095108413787</v>
      </c>
      <c r="AF205" s="4">
        <v>0.48660797534341443</v>
      </c>
      <c r="AG205" s="4">
        <v>0.10488253760179754</v>
      </c>
      <c r="AH205" s="4">
        <v>5.596757776420846</v>
      </c>
      <c r="AI205" s="4">
        <v>2.1086645027183195</v>
      </c>
      <c r="AJ205" s="4">
        <v>8.6349059867054692</v>
      </c>
      <c r="AK205" s="4">
        <v>6.0208634463302761</v>
      </c>
      <c r="AL205" s="4">
        <v>0.10488253760179754</v>
      </c>
      <c r="AM205" s="4">
        <v>7.8378449038164585E-2</v>
      </c>
      <c r="AN205" s="4">
        <v>116.63700751578565</v>
      </c>
      <c r="AO205" s="4">
        <v>5.447984871429707E-2</v>
      </c>
      <c r="AP205" s="4">
        <v>0</v>
      </c>
      <c r="AQ205" s="4">
        <v>0</v>
      </c>
      <c r="AR205" s="4">
        <v>0</v>
      </c>
      <c r="AS205" s="4">
        <v>8.614654829268293</v>
      </c>
      <c r="AT205" s="4">
        <v>10.518026771197732</v>
      </c>
      <c r="AU205" s="4">
        <v>641.08860011745367</v>
      </c>
      <c r="AV205" s="4">
        <v>830.27259131614835</v>
      </c>
      <c r="AW205" s="4">
        <v>0</v>
      </c>
      <c r="AX205" s="4">
        <v>214.54072127032256</v>
      </c>
      <c r="AY205" s="4">
        <v>9.108901653989078E-2</v>
      </c>
      <c r="AZ205" s="4">
        <v>2.3324605839328756</v>
      </c>
      <c r="BA205" s="4">
        <v>29.143457683997553</v>
      </c>
      <c r="BB205" s="4">
        <v>117.8084034583015</v>
      </c>
      <c r="BG205" s="4" t="s">
        <v>474</v>
      </c>
    </row>
    <row r="206" spans="1:59" x14ac:dyDescent="0.35">
      <c r="A206" s="4" t="s">
        <v>397</v>
      </c>
      <c r="B206" s="4" t="s">
        <v>236</v>
      </c>
      <c r="C206" s="4" t="s">
        <v>397</v>
      </c>
      <c r="D206" s="4">
        <v>0</v>
      </c>
      <c r="E206" s="4" t="s">
        <v>176</v>
      </c>
      <c r="F206" s="4">
        <v>46026</v>
      </c>
      <c r="G206" s="4">
        <v>2030</v>
      </c>
      <c r="H206" s="4">
        <v>120.21754900000001</v>
      </c>
      <c r="I206" s="4">
        <v>5039.0981341684019</v>
      </c>
      <c r="J206" s="4">
        <v>41916.493690687392</v>
      </c>
      <c r="K206" s="4">
        <v>1.1834555434766256E-3</v>
      </c>
      <c r="L206" s="4">
        <v>5.1792841711641953E-2</v>
      </c>
      <c r="M206" s="4">
        <v>149.80973496248475</v>
      </c>
      <c r="N206" s="4">
        <v>0</v>
      </c>
      <c r="O206" s="4">
        <v>50.849263756007844</v>
      </c>
      <c r="P206" s="4">
        <v>13.139344639795308</v>
      </c>
      <c r="Q206" s="4">
        <v>1.8647948679811679</v>
      </c>
      <c r="R206" s="4">
        <v>8.9802829414340632E-2</v>
      </c>
      <c r="S206" s="4">
        <v>1.5511835696976053E-2</v>
      </c>
      <c r="T206" s="4">
        <v>0</v>
      </c>
      <c r="U206" s="4">
        <v>10.090945324365954</v>
      </c>
      <c r="V206" s="4">
        <v>0</v>
      </c>
      <c r="W206" s="4">
        <v>0.15189436842105261</v>
      </c>
      <c r="X206" s="4">
        <v>1.0857342149912887E-2</v>
      </c>
      <c r="Y206" s="4">
        <v>10.857342149912887</v>
      </c>
      <c r="Z206" s="4">
        <v>10.447061428596394</v>
      </c>
      <c r="AA206" s="4">
        <v>13.705692798149409</v>
      </c>
      <c r="AB206" s="4">
        <v>0.22697450121730237</v>
      </c>
      <c r="AC206" s="4">
        <v>9.4485705648151033</v>
      </c>
      <c r="AD206" s="4">
        <v>30.822474862173753</v>
      </c>
      <c r="AE206" s="4">
        <v>0.7793120624616896</v>
      </c>
      <c r="AF206" s="4">
        <v>0.44617072684404557</v>
      </c>
      <c r="AG206" s="4">
        <v>8.0210210633433393E-2</v>
      </c>
      <c r="AH206" s="4">
        <v>5.4422521725734363</v>
      </c>
      <c r="AI206" s="4">
        <v>2.0504664965596842</v>
      </c>
      <c r="AJ206" s="4">
        <v>8.3965949320367095</v>
      </c>
      <c r="AK206" s="4">
        <v>4.5715955390431375</v>
      </c>
      <c r="AL206" s="4">
        <v>8.0210210633433393E-2</v>
      </c>
      <c r="AM206" s="4">
        <v>4.9207643350978672E-2</v>
      </c>
      <c r="AN206" s="4">
        <v>113.41802385516198</v>
      </c>
      <c r="AO206" s="4">
        <v>5.2976297255118578E-2</v>
      </c>
      <c r="AP206" s="4">
        <v>0</v>
      </c>
      <c r="AQ206" s="4">
        <v>0</v>
      </c>
      <c r="AR206" s="4">
        <v>0</v>
      </c>
      <c r="AS206" s="4">
        <v>8.614654829268293</v>
      </c>
      <c r="AT206" s="4">
        <v>10.484425810953573</v>
      </c>
      <c r="AU206" s="4">
        <v>639.04214115868695</v>
      </c>
      <c r="AV206" s="4">
        <v>826.32295959641021</v>
      </c>
      <c r="AW206" s="4">
        <v>0</v>
      </c>
      <c r="AX206" s="4">
        <v>213.52014459855559</v>
      </c>
      <c r="AY206" s="4">
        <v>9.031412002845679E-2</v>
      </c>
      <c r="AZ206" s="4">
        <v>2.1546201047947373</v>
      </c>
      <c r="BA206" s="4">
        <v>29.050355794801103</v>
      </c>
      <c r="BB206" s="4">
        <v>112.875787252283</v>
      </c>
      <c r="BG206" s="4" t="s">
        <v>475</v>
      </c>
    </row>
    <row r="207" spans="1:59" x14ac:dyDescent="0.35">
      <c r="A207" s="4" t="s">
        <v>397</v>
      </c>
      <c r="B207" s="4" t="s">
        <v>236</v>
      </c>
      <c r="C207" s="4" t="s">
        <v>397</v>
      </c>
      <c r="D207" s="4">
        <v>0</v>
      </c>
      <c r="E207" s="4" t="s">
        <v>176</v>
      </c>
      <c r="F207" s="4">
        <v>47853</v>
      </c>
      <c r="G207" s="4">
        <v>2035</v>
      </c>
      <c r="H207" s="4">
        <v>117.34894899999901</v>
      </c>
      <c r="I207" s="4">
        <v>5296.1427824511484</v>
      </c>
      <c r="J207" s="4">
        <v>45131.574058249069</v>
      </c>
      <c r="K207" s="4">
        <v>1.1489611251565334E-3</v>
      </c>
      <c r="L207" s="4">
        <v>5.0269889090400366E-2</v>
      </c>
      <c r="M207" s="4">
        <v>149.80973496248475</v>
      </c>
      <c r="N207" s="4">
        <v>0</v>
      </c>
      <c r="O207" s="4">
        <v>49.415228821004</v>
      </c>
      <c r="P207" s="4">
        <v>12.768792977003617</v>
      </c>
      <c r="Q207" s="4">
        <v>1.8122045099352282</v>
      </c>
      <c r="R207" s="4">
        <v>8.6171100035094983E-2</v>
      </c>
      <c r="S207" s="4">
        <v>1.5442869538910345E-2</v>
      </c>
      <c r="T207" s="4">
        <v>0</v>
      </c>
      <c r="U207" s="4">
        <v>9.3304185424800341</v>
      </c>
      <c r="V207" s="4">
        <v>0</v>
      </c>
      <c r="W207" s="4">
        <v>0.15189436842105261</v>
      </c>
      <c r="X207" s="4">
        <v>1.0533450308972625E-2</v>
      </c>
      <c r="Y207" s="4">
        <v>10.533450308972625</v>
      </c>
      <c r="Z207" s="4">
        <v>10.139927119198964</v>
      </c>
      <c r="AA207" s="4">
        <v>13.302527523855375</v>
      </c>
      <c r="AB207" s="4">
        <v>0.20456376401770657</v>
      </c>
      <c r="AC207" s="4">
        <v>8.8191648060523846</v>
      </c>
      <c r="AD207" s="4">
        <v>29.798863415945522</v>
      </c>
      <c r="AE207" s="4">
        <v>0.74839147097836289</v>
      </c>
      <c r="AF207" s="4">
        <v>0.42568773053356096</v>
      </c>
      <c r="AG207" s="4">
        <v>7.1811674314320575E-2</v>
      </c>
      <c r="AH207" s="4">
        <v>5.2822391571692631</v>
      </c>
      <c r="AI207" s="4">
        <v>1.9901840413119967</v>
      </c>
      <c r="AJ207" s="4">
        <v>8.1497430778869671</v>
      </c>
      <c r="AK207" s="4">
        <v>4.0855676815204092</v>
      </c>
      <c r="AL207" s="4">
        <v>7.1811674314320575E-2</v>
      </c>
      <c r="AM207" s="4">
        <v>4.0394941327470027E-2</v>
      </c>
      <c r="AN207" s="4">
        <v>110.08365405888313</v>
      </c>
      <c r="AO207" s="4">
        <v>5.1418850215556901E-2</v>
      </c>
      <c r="AP207" s="4">
        <v>0</v>
      </c>
      <c r="AQ207" s="4">
        <v>0</v>
      </c>
      <c r="AR207" s="4">
        <v>0</v>
      </c>
      <c r="AS207" s="4">
        <v>8.614654829268293</v>
      </c>
      <c r="AT207" s="4">
        <v>10.471498360121197</v>
      </c>
      <c r="AU207" s="4">
        <v>638.25477416420779</v>
      </c>
      <c r="AV207" s="4">
        <v>824.93704204799894</v>
      </c>
      <c r="AW207" s="4">
        <v>0</v>
      </c>
      <c r="AX207" s="4">
        <v>213.16202636899195</v>
      </c>
      <c r="AY207" s="4">
        <v>8.9761778002568349E-2</v>
      </c>
      <c r="AZ207" s="4">
        <v>1.9888909233858607</v>
      </c>
      <c r="BA207" s="4">
        <v>29.014536279934781</v>
      </c>
      <c r="BB207" s="4">
        <v>112.875787252283</v>
      </c>
      <c r="BG207" s="4" t="s">
        <v>476</v>
      </c>
    </row>
    <row r="208" spans="1:59" x14ac:dyDescent="0.35">
      <c r="A208" s="4" t="s">
        <v>397</v>
      </c>
      <c r="B208" s="4" t="s">
        <v>236</v>
      </c>
      <c r="C208" s="4" t="s">
        <v>397</v>
      </c>
      <c r="D208" s="4">
        <v>0</v>
      </c>
      <c r="E208" s="4" t="s">
        <v>176</v>
      </c>
      <c r="F208" s="4">
        <v>49680</v>
      </c>
      <c r="G208" s="4">
        <v>2040</v>
      </c>
      <c r="H208" s="4">
        <v>114.340034</v>
      </c>
      <c r="I208" s="4">
        <v>5566.2992911207348</v>
      </c>
      <c r="J208" s="4">
        <v>48681.980373739745</v>
      </c>
      <c r="K208" s="4">
        <v>1.1135696202390234E-3</v>
      </c>
      <c r="L208" s="4">
        <v>4.8716454249125719E-2</v>
      </c>
      <c r="M208" s="4">
        <v>149.80973496248475</v>
      </c>
      <c r="N208" s="4">
        <v>0</v>
      </c>
      <c r="O208" s="4">
        <v>47.911049351418079</v>
      </c>
      <c r="P208" s="4">
        <v>12.380116111477539</v>
      </c>
      <c r="Q208" s="4">
        <v>1.7570417416232669</v>
      </c>
      <c r="R208" s="4">
        <v>8.2943981646324355E-2</v>
      </c>
      <c r="S208" s="4">
        <v>1.5366811432146913E-2</v>
      </c>
      <c r="T208" s="4">
        <v>0</v>
      </c>
      <c r="U208" s="4">
        <v>8.6073433794415202</v>
      </c>
      <c r="V208" s="4">
        <v>0</v>
      </c>
      <c r="W208" s="4">
        <v>0.15189436842105261</v>
      </c>
      <c r="X208" s="4">
        <v>1.0206612749168701E-2</v>
      </c>
      <c r="Y208" s="4">
        <v>10.206612749168702</v>
      </c>
      <c r="Z208" s="4">
        <v>9.8266058927386286</v>
      </c>
      <c r="AA208" s="4">
        <v>12.891425046278572</v>
      </c>
      <c r="AB208" s="4">
        <v>0.19369540360103996</v>
      </c>
      <c r="AC208" s="4">
        <v>8.4450488908475414</v>
      </c>
      <c r="AD208" s="4">
        <v>28.833993501687583</v>
      </c>
      <c r="AE208" s="4">
        <v>0.7239112622037096</v>
      </c>
      <c r="AF208" s="4">
        <v>0.41128821304397983</v>
      </c>
      <c r="AG208" s="4">
        <v>6.8343454806743073E-2</v>
      </c>
      <c r="AH208" s="4">
        <v>5.1190133490186733</v>
      </c>
      <c r="AI208" s="4">
        <v>1.9286876388259016</v>
      </c>
      <c r="AJ208" s="4">
        <v>7.8979182539127271</v>
      </c>
      <c r="AK208" s="4">
        <v>3.8577184329599414</v>
      </c>
      <c r="AL208" s="4">
        <v>6.8343454806743073E-2</v>
      </c>
      <c r="AM208" s="4">
        <v>3.7900850192663559E-2</v>
      </c>
      <c r="AN208" s="4">
        <v>106.68210367180467</v>
      </c>
      <c r="AO208" s="4">
        <v>4.9830023869364741E-2</v>
      </c>
      <c r="AP208" s="4">
        <v>0</v>
      </c>
      <c r="AQ208" s="4">
        <v>0</v>
      </c>
      <c r="AR208" s="4">
        <v>0</v>
      </c>
      <c r="AS208" s="4">
        <v>8.614654829268293</v>
      </c>
      <c r="AT208" s="4">
        <v>10.466524722945085</v>
      </c>
      <c r="AU208" s="4">
        <v>637.95187240534926</v>
      </c>
      <c r="AV208" s="4">
        <v>824.43594690571649</v>
      </c>
      <c r="AW208" s="4">
        <v>0</v>
      </c>
      <c r="AX208" s="4">
        <v>213.03254442008176</v>
      </c>
      <c r="AY208" s="4">
        <v>8.9265433917648671E-2</v>
      </c>
      <c r="AZ208" s="4">
        <v>1.8336442608197723</v>
      </c>
      <c r="BA208" s="4">
        <v>29.000755274454313</v>
      </c>
      <c r="BB208" s="4">
        <v>112.875787252283</v>
      </c>
      <c r="BG208" s="4" t="s">
        <v>477</v>
      </c>
    </row>
    <row r="209" spans="1:59" x14ac:dyDescent="0.35">
      <c r="A209" s="4" t="s">
        <v>397</v>
      </c>
      <c r="B209" s="4" t="s">
        <v>236</v>
      </c>
      <c r="C209" s="4" t="s">
        <v>397</v>
      </c>
      <c r="D209" s="4">
        <v>0</v>
      </c>
      <c r="E209" s="4" t="s">
        <v>176</v>
      </c>
      <c r="F209" s="4">
        <v>51507</v>
      </c>
      <c r="G209" s="4">
        <v>2045</v>
      </c>
      <c r="H209" s="4">
        <v>111.365735</v>
      </c>
      <c r="I209" s="4">
        <v>5850.2364968323973</v>
      </c>
      <c r="J209" s="4">
        <v>52531.745934531806</v>
      </c>
      <c r="K209" s="4">
        <v>1.0788553223927122E-3</v>
      </c>
      <c r="L209" s="4">
        <v>4.7195921148260649E-2</v>
      </c>
      <c r="M209" s="4">
        <v>149.80973496248475</v>
      </c>
      <c r="N209" s="4">
        <v>0</v>
      </c>
      <c r="O209" s="4">
        <v>46.424174683236551</v>
      </c>
      <c r="P209" s="4">
        <v>11.995910770862157</v>
      </c>
      <c r="Q209" s="4">
        <v>1.702513592231359</v>
      </c>
      <c r="R209" s="4">
        <v>8.1193364636076432E-2</v>
      </c>
      <c r="S209" s="4">
        <v>1.5287589061674661E-2</v>
      </c>
      <c r="T209" s="4">
        <v>0</v>
      </c>
      <c r="U209" s="4">
        <v>7.9354355517717714</v>
      </c>
      <c r="V209" s="4">
        <v>0</v>
      </c>
      <c r="W209" s="4">
        <v>0.15189436842105261</v>
      </c>
      <c r="X209" s="4">
        <v>9.8876277580257042E-3</v>
      </c>
      <c r="Y209" s="4">
        <v>9.8876277580257046</v>
      </c>
      <c r="Z209" s="4">
        <v>9.5199069531257354</v>
      </c>
      <c r="AA209" s="4">
        <v>12.489056279357172</v>
      </c>
      <c r="AB209" s="4">
        <v>0.18622281179878664</v>
      </c>
      <c r="AC209" s="4">
        <v>8.1495854175471649</v>
      </c>
      <c r="AD209" s="4">
        <v>27.930990661651126</v>
      </c>
      <c r="AE209" s="4">
        <v>0.70081870482024655</v>
      </c>
      <c r="AF209" s="4">
        <v>0.39799314388731732</v>
      </c>
      <c r="AG209" s="4">
        <v>6.5739743632006145E-2</v>
      </c>
      <c r="AH209" s="4">
        <v>4.9592412141143427</v>
      </c>
      <c r="AI209" s="4">
        <v>1.8684911446304096</v>
      </c>
      <c r="AJ209" s="4">
        <v>7.6514158084953259</v>
      </c>
      <c r="AK209" s="4">
        <v>3.705430362913694</v>
      </c>
      <c r="AL209" s="4">
        <v>6.5739743632006145E-2</v>
      </c>
      <c r="AM209" s="4">
        <v>3.6259592928778957E-2</v>
      </c>
      <c r="AN209" s="4">
        <v>103.35244313101096</v>
      </c>
      <c r="AO209" s="4">
        <v>4.8274776470653362E-2</v>
      </c>
      <c r="AP209" s="4">
        <v>0</v>
      </c>
      <c r="AQ209" s="4">
        <v>0</v>
      </c>
      <c r="AR209" s="4">
        <v>0</v>
      </c>
      <c r="AS209" s="4">
        <v>8.614654829268293</v>
      </c>
      <c r="AT209" s="4">
        <v>10.464611192808295</v>
      </c>
      <c r="AU209" s="4">
        <v>637.83533861226044</v>
      </c>
      <c r="AV209" s="4">
        <v>824.24985871373497</v>
      </c>
      <c r="AW209" s="4">
        <v>0</v>
      </c>
      <c r="AX209" s="4">
        <v>212.98445961595218</v>
      </c>
      <c r="AY209" s="4">
        <v>8.8785188352824188E-2</v>
      </c>
      <c r="AZ209" s="4">
        <v>1.6901244528113262</v>
      </c>
      <c r="BA209" s="4">
        <v>28.995453245301725</v>
      </c>
      <c r="BB209" s="4">
        <v>112.875787252283</v>
      </c>
      <c r="BG209" s="4" t="s">
        <v>478</v>
      </c>
    </row>
    <row r="210" spans="1:59" x14ac:dyDescent="0.35">
      <c r="A210" s="4" t="s">
        <v>397</v>
      </c>
      <c r="B210" s="4" t="s">
        <v>236</v>
      </c>
      <c r="C210" s="4" t="s">
        <v>397</v>
      </c>
      <c r="D210" s="4">
        <v>0</v>
      </c>
      <c r="E210" s="4" t="s">
        <v>176</v>
      </c>
      <c r="F210" s="4">
        <v>53334</v>
      </c>
      <c r="G210" s="4">
        <v>2050</v>
      </c>
      <c r="H210" s="4">
        <v>108.548677</v>
      </c>
      <c r="I210" s="4">
        <v>6148.6573536326659</v>
      </c>
      <c r="J210" s="4">
        <v>56644.240386574827</v>
      </c>
      <c r="K210" s="4">
        <v>1.0460703552898323E-3</v>
      </c>
      <c r="L210" s="4">
        <v>4.576100543832512E-2</v>
      </c>
      <c r="M210" s="4">
        <v>149.80973496248475</v>
      </c>
      <c r="N210" s="4">
        <v>0</v>
      </c>
      <c r="O210" s="4">
        <v>45.015905985638184</v>
      </c>
      <c r="P210" s="4">
        <v>11.632017050552502</v>
      </c>
      <c r="Q210" s="4">
        <v>1.6508681593176984</v>
      </c>
      <c r="R210" s="4">
        <v>7.7470157825368827E-2</v>
      </c>
      <c r="S210" s="4">
        <v>1.5208551637323948E-2</v>
      </c>
      <c r="T210" s="4">
        <v>0</v>
      </c>
      <c r="U210" s="4">
        <v>7.3212578611235344</v>
      </c>
      <c r="V210" s="4">
        <v>0</v>
      </c>
      <c r="W210" s="4">
        <v>0.15189436842105261</v>
      </c>
      <c r="X210" s="4">
        <v>9.5869597348975724E-3</v>
      </c>
      <c r="Y210" s="4">
        <v>9.5869597348975724</v>
      </c>
      <c r="Z210" s="4">
        <v>9.2304726080022164</v>
      </c>
      <c r="AA210" s="4">
        <v>12.109352894862381</v>
      </c>
      <c r="AB210" s="4">
        <v>0.1803802165228087</v>
      </c>
      <c r="AC210" s="4">
        <v>7.8977740266836918</v>
      </c>
      <c r="AD210" s="4">
        <v>27.083671517656978</v>
      </c>
      <c r="AE210" s="4">
        <v>0.67941816987274051</v>
      </c>
      <c r="AF210" s="4">
        <v>0.38580697622720062</v>
      </c>
      <c r="AG210" s="4">
        <v>6.3650114844327865E-2</v>
      </c>
      <c r="AH210" s="4">
        <v>4.8084644602004865</v>
      </c>
      <c r="AI210" s="4">
        <v>1.8116832583468812</v>
      </c>
      <c r="AJ210" s="4">
        <v>7.4187893496553352</v>
      </c>
      <c r="AK210" s="4">
        <v>3.588734861950083</v>
      </c>
      <c r="AL210" s="4">
        <v>6.3650114844327865E-2</v>
      </c>
      <c r="AM210" s="4">
        <v>3.5071230260511406E-2</v>
      </c>
      <c r="AN210" s="4">
        <v>100.21021313333976</v>
      </c>
      <c r="AO210" s="4">
        <v>4.6807075793614948E-2</v>
      </c>
      <c r="AP210" s="4">
        <v>0</v>
      </c>
      <c r="AQ210" s="4">
        <v>0</v>
      </c>
      <c r="AR210" s="4">
        <v>0</v>
      </c>
      <c r="AS210" s="4">
        <v>8.614654829268293</v>
      </c>
      <c r="AT210" s="4">
        <v>10.463874991622975</v>
      </c>
      <c r="AU210" s="4">
        <v>637.79044661071532</v>
      </c>
      <c r="AV210" s="4">
        <v>824.18721475672237</v>
      </c>
      <c r="AW210" s="4">
        <v>0</v>
      </c>
      <c r="AX210" s="4">
        <v>212.96827254695668</v>
      </c>
      <c r="AY210" s="4">
        <v>8.8319452616613392E-2</v>
      </c>
      <c r="AZ210" s="4">
        <v>1.5591956395543063</v>
      </c>
      <c r="BA210" s="4">
        <v>28.993413371420623</v>
      </c>
      <c r="BB210" s="4">
        <v>112.875787252283</v>
      </c>
      <c r="BG210" s="4" t="s">
        <v>479</v>
      </c>
    </row>
    <row r="211" spans="1:59" x14ac:dyDescent="0.35">
      <c r="A211" s="4" t="s">
        <v>397</v>
      </c>
      <c r="B211" s="4" t="s">
        <v>236</v>
      </c>
      <c r="C211" s="4" t="s">
        <v>397</v>
      </c>
      <c r="D211" s="4">
        <v>0</v>
      </c>
      <c r="E211" s="4" t="s">
        <v>170</v>
      </c>
      <c r="F211" s="4">
        <v>36891</v>
      </c>
      <c r="G211" s="4">
        <v>2000</v>
      </c>
      <c r="H211" s="4">
        <v>125.72031</v>
      </c>
      <c r="I211" s="4">
        <v>3624.5930488341396</v>
      </c>
      <c r="J211" s="4">
        <v>28830.608585312424</v>
      </c>
      <c r="K211" s="4">
        <v>0.91938357410620675</v>
      </c>
      <c r="L211" s="4">
        <v>0.10218849915273348</v>
      </c>
      <c r="M211" s="4">
        <v>92.708349951067106</v>
      </c>
      <c r="N211" s="4">
        <v>866.12126298985595</v>
      </c>
      <c r="O211" s="4">
        <v>0</v>
      </c>
      <c r="P211" s="4">
        <v>698.48488950794831</v>
      </c>
      <c r="Q211" s="4">
        <v>52.4</v>
      </c>
      <c r="R211" s="4">
        <v>4.26</v>
      </c>
      <c r="S211" s="4">
        <v>0.41679820865856915</v>
      </c>
      <c r="T211" s="4">
        <v>6889.2708186120126</v>
      </c>
      <c r="U211" s="4">
        <v>0</v>
      </c>
      <c r="V211" s="4">
        <v>0.61297839385656638</v>
      </c>
      <c r="W211" s="4">
        <v>0</v>
      </c>
      <c r="X211" s="4">
        <v>0.23365960232626884</v>
      </c>
      <c r="Y211" s="4">
        <v>233.65960232626884</v>
      </c>
      <c r="Z211" s="4">
        <v>201.35965848134106</v>
      </c>
      <c r="AA211" s="4">
        <v>552.13258977683927</v>
      </c>
      <c r="AB211" s="4">
        <v>62.069225169485861</v>
      </c>
      <c r="AC211" s="4">
        <v>1622.6319725332141</v>
      </c>
      <c r="AD211" s="4">
        <v>25373.773241392159</v>
      </c>
      <c r="AE211" s="4">
        <v>59.697812376185226</v>
      </c>
      <c r="AF211" s="4">
        <v>49.513486248289894</v>
      </c>
      <c r="AG211" s="4">
        <v>21.412479053686244</v>
      </c>
      <c r="AH211" s="4">
        <v>64.846035319820515</v>
      </c>
      <c r="AI211" s="4">
        <v>37.916865526599935</v>
      </c>
      <c r="AJ211" s="4">
        <v>163.44279295474112</v>
      </c>
      <c r="AK211" s="4">
        <v>1525.3944599726376</v>
      </c>
      <c r="AL211" s="4">
        <v>21.412479053686244</v>
      </c>
      <c r="AM211" s="4">
        <v>41.607772567040456</v>
      </c>
      <c r="AN211" s="4">
        <v>2258.5453903214848</v>
      </c>
      <c r="AO211" s="4">
        <v>1.0549414272518487</v>
      </c>
      <c r="AP211" s="4">
        <v>0</v>
      </c>
      <c r="AQ211" s="4">
        <v>0</v>
      </c>
      <c r="AR211" s="4">
        <v>0</v>
      </c>
      <c r="AS211" s="4">
        <v>2.9846104764997659</v>
      </c>
      <c r="AT211" s="4">
        <v>3.307117576045167</v>
      </c>
      <c r="AU211" s="4">
        <v>233.99617573671401</v>
      </c>
      <c r="AV211" s="4">
        <v>334.52348910635948</v>
      </c>
      <c r="AW211" s="4">
        <v>269.77700734383825</v>
      </c>
      <c r="AX211" s="4">
        <v>0</v>
      </c>
      <c r="AY211" s="4">
        <v>1.8585668642263835</v>
      </c>
      <c r="AZ211" s="4">
        <v>64.465058332941979</v>
      </c>
      <c r="BA211" s="4">
        <v>9.1633956853393315</v>
      </c>
      <c r="BB211" s="4">
        <v>127.4345352</v>
      </c>
      <c r="BG211" s="4" t="s">
        <v>480</v>
      </c>
    </row>
    <row r="212" spans="1:59" x14ac:dyDescent="0.35">
      <c r="A212" s="4" t="s">
        <v>397</v>
      </c>
      <c r="B212" s="4" t="s">
        <v>236</v>
      </c>
      <c r="C212" s="4" t="s">
        <v>397</v>
      </c>
      <c r="D212" s="4">
        <v>0</v>
      </c>
      <c r="E212" s="4" t="s">
        <v>170</v>
      </c>
      <c r="F212" s="4">
        <v>35064</v>
      </c>
      <c r="G212" s="4">
        <v>2005</v>
      </c>
      <c r="H212" s="4">
        <v>126.392944</v>
      </c>
      <c r="I212" s="4">
        <v>3872.8440000000001</v>
      </c>
      <c r="J212" s="4">
        <v>30641.299090240354</v>
      </c>
      <c r="K212" s="4">
        <v>0.87746260600334036</v>
      </c>
      <c r="L212" s="4">
        <v>7.02186150629866E-2</v>
      </c>
      <c r="M212" s="4">
        <v>121.25904245677594</v>
      </c>
      <c r="N212" s="4">
        <v>848.24502752539365</v>
      </c>
      <c r="O212" s="4">
        <v>0</v>
      </c>
      <c r="P212" s="4">
        <v>689.63010367918184</v>
      </c>
      <c r="Q212" s="4">
        <v>57.1</v>
      </c>
      <c r="R212" s="4">
        <v>4.6099999999999994</v>
      </c>
      <c r="S212" s="4">
        <v>0.4517657251499736</v>
      </c>
      <c r="T212" s="4">
        <v>6711.1739048138134</v>
      </c>
      <c r="U212" s="4">
        <v>0</v>
      </c>
      <c r="V212" s="4">
        <v>0.60722827495042964</v>
      </c>
      <c r="W212" s="4">
        <v>0</v>
      </c>
      <c r="X212" s="4">
        <v>0.21018061195622412</v>
      </c>
      <c r="Y212" s="4">
        <v>210.18061195622411</v>
      </c>
      <c r="Z212" s="4">
        <v>186.65157880468817</v>
      </c>
      <c r="AA212" s="4">
        <v>404.02233762492369</v>
      </c>
      <c r="AB212" s="4">
        <v>45.061995674204162</v>
      </c>
      <c r="AC212" s="4">
        <v>1133.5907217368856</v>
      </c>
      <c r="AD212" s="4">
        <v>15009.340735447686</v>
      </c>
      <c r="AE212" s="4">
        <v>32.463260832163535</v>
      </c>
      <c r="AF212" s="4">
        <v>24.855866240175324</v>
      </c>
      <c r="AG212" s="4">
        <v>10.064285714022281</v>
      </c>
      <c r="AH212" s="4">
        <v>51.050504826635219</v>
      </c>
      <c r="AI212" s="4">
        <v>35.110529924537701</v>
      </c>
      <c r="AJ212" s="4">
        <v>151.54104888015047</v>
      </c>
      <c r="AK212" s="4">
        <v>1043.3486494710032</v>
      </c>
      <c r="AL212" s="4">
        <v>10.064285714022281</v>
      </c>
      <c r="AM212" s="4">
        <v>17.519470641851093</v>
      </c>
      <c r="AN212" s="4">
        <v>2095.1129891344749</v>
      </c>
      <c r="AO212" s="4">
        <v>0.97860397071621552</v>
      </c>
      <c r="AP212" s="4">
        <v>0</v>
      </c>
      <c r="AQ212" s="4">
        <v>0</v>
      </c>
      <c r="AR212" s="4">
        <v>0</v>
      </c>
      <c r="AS212" s="4">
        <v>2.6773711627424368</v>
      </c>
      <c r="AT212" s="4">
        <v>3.0860952115800959</v>
      </c>
      <c r="AU212" s="4">
        <v>219.74250844282727</v>
      </c>
      <c r="AV212" s="4">
        <v>304.77296573178711</v>
      </c>
      <c r="AW212" s="4">
        <v>247.78289896893267</v>
      </c>
      <c r="AX212" s="4">
        <v>0</v>
      </c>
      <c r="AY212" s="4">
        <v>1.6629141256194184</v>
      </c>
      <c r="AZ212" s="4">
        <v>54.270353248471693</v>
      </c>
      <c r="BA212" s="4">
        <v>8.550984625154193</v>
      </c>
      <c r="BB212" s="4">
        <v>127.4345352</v>
      </c>
      <c r="BG212" s="4" t="s">
        <v>481</v>
      </c>
    </row>
    <row r="213" spans="1:59" x14ac:dyDescent="0.35">
      <c r="A213" s="4" t="s">
        <v>397</v>
      </c>
      <c r="B213" s="4" t="s">
        <v>236</v>
      </c>
      <c r="C213" s="4" t="s">
        <v>397</v>
      </c>
      <c r="D213" s="4">
        <v>0</v>
      </c>
      <c r="E213" s="4" t="s">
        <v>170</v>
      </c>
      <c r="F213" s="4">
        <v>51507</v>
      </c>
      <c r="G213" s="4">
        <v>2010</v>
      </c>
      <c r="H213" s="4">
        <v>126.53592</v>
      </c>
      <c r="I213" s="4">
        <v>3863.7400656183231</v>
      </c>
      <c r="J213" s="4">
        <v>30534.729313370648</v>
      </c>
      <c r="K213" s="4">
        <v>0.71674040895360636</v>
      </c>
      <c r="L213" s="4">
        <v>4.860229772788633E-2</v>
      </c>
      <c r="M213" s="4">
        <v>149.80973496248475</v>
      </c>
      <c r="N213" s="4">
        <v>751.32146627371799</v>
      </c>
      <c r="O213" s="4">
        <v>0</v>
      </c>
      <c r="P213" s="4">
        <v>615.83726743747377</v>
      </c>
      <c r="Q213" s="4">
        <v>58.3</v>
      </c>
      <c r="R213" s="4">
        <v>3.5252630047732243</v>
      </c>
      <c r="S213" s="4">
        <v>0.46073873726922754</v>
      </c>
      <c r="T213" s="4">
        <v>5937.614127859646</v>
      </c>
      <c r="U213" s="4">
        <v>0</v>
      </c>
      <c r="V213" s="4">
        <v>0.58123747003994675</v>
      </c>
      <c r="W213" s="4">
        <v>0</v>
      </c>
      <c r="X213" s="4">
        <v>0.1656704693801376</v>
      </c>
      <c r="Y213" s="4">
        <v>165.6704693801376</v>
      </c>
      <c r="Z213" s="4">
        <v>150.69327319481178</v>
      </c>
      <c r="AA213" s="4">
        <v>271.08407200314025</v>
      </c>
      <c r="AB213" s="4">
        <v>27.517095252507843</v>
      </c>
      <c r="AC213" s="4">
        <v>690.28241585651244</v>
      </c>
      <c r="AD213" s="4">
        <v>8034.8309393941145</v>
      </c>
      <c r="AE213" s="4">
        <v>18.844594532449051</v>
      </c>
      <c r="AF213" s="4">
        <v>13.293224444820373</v>
      </c>
      <c r="AG213" s="4">
        <v>4.5134878620817842</v>
      </c>
      <c r="AH213" s="4">
        <v>40.774326611204529</v>
      </c>
      <c r="AI213" s="4">
        <v>28.33514906795881</v>
      </c>
      <c r="AJ213" s="4">
        <v>122.35812412685297</v>
      </c>
      <c r="AK213" s="4">
        <v>617.38721253581434</v>
      </c>
      <c r="AL213" s="4">
        <v>4.5134878620817842</v>
      </c>
      <c r="AM213" s="4">
        <v>7.3673210784975183</v>
      </c>
      <c r="AN213" s="4">
        <v>1691.9640002781327</v>
      </c>
      <c r="AO213" s="4">
        <v>0.7902975627415183</v>
      </c>
      <c r="AP213" s="4">
        <v>0</v>
      </c>
      <c r="AQ213" s="4">
        <v>0</v>
      </c>
      <c r="AR213" s="4">
        <v>0</v>
      </c>
      <c r="AS213" s="4">
        <v>2.2068028977755842</v>
      </c>
      <c r="AT213" s="4">
        <v>2.7827784172804049</v>
      </c>
      <c r="AU213" s="4">
        <v>198.68580645661567</v>
      </c>
      <c r="AV213" s="4">
        <v>269.01663497810029</v>
      </c>
      <c r="AW213" s="4">
        <v>220.50543850663959</v>
      </c>
      <c r="AX213" s="4">
        <v>0</v>
      </c>
      <c r="AY213" s="4">
        <v>1.3092762069469097</v>
      </c>
      <c r="AZ213" s="4">
        <v>42.87826472964997</v>
      </c>
      <c r="BA213" s="4">
        <v>7.7105513051207026</v>
      </c>
      <c r="BB213" s="4">
        <v>127.4345352</v>
      </c>
      <c r="BG213" s="4" t="s">
        <v>482</v>
      </c>
    </row>
    <row r="214" spans="1:59" x14ac:dyDescent="0.35">
      <c r="A214" s="4" t="s">
        <v>397</v>
      </c>
      <c r="B214" s="4" t="s">
        <v>236</v>
      </c>
      <c r="C214" s="4" t="s">
        <v>397</v>
      </c>
      <c r="D214" s="4">
        <v>0</v>
      </c>
      <c r="E214" s="4" t="s">
        <v>170</v>
      </c>
      <c r="F214" s="4">
        <v>49680</v>
      </c>
      <c r="G214" s="4">
        <v>2015</v>
      </c>
      <c r="H214" s="4">
        <v>126.071988</v>
      </c>
      <c r="I214" s="4">
        <v>4245.0110146193938</v>
      </c>
      <c r="J214" s="4">
        <v>33671.326057136452</v>
      </c>
      <c r="K214" s="4">
        <v>0.65582028616957511</v>
      </c>
      <c r="L214" s="4">
        <v>4.0213731835625932E-2</v>
      </c>
      <c r="M214" s="4">
        <v>149.80973496248475</v>
      </c>
      <c r="N214" s="4">
        <v>758.85628958433529</v>
      </c>
      <c r="O214" s="4">
        <v>0</v>
      </c>
      <c r="P214" s="4">
        <v>622.01335211830758</v>
      </c>
      <c r="Q214" s="4">
        <v>54.672879679907496</v>
      </c>
      <c r="R214" s="4">
        <v>3.0679022957828788</v>
      </c>
      <c r="S214" s="4">
        <v>0.43366397680591418</v>
      </c>
      <c r="T214" s="4">
        <v>6019.2299782274813</v>
      </c>
      <c r="U214" s="4">
        <v>0</v>
      </c>
      <c r="V214" s="4">
        <v>0.58895337805107484</v>
      </c>
      <c r="W214" s="4">
        <v>0</v>
      </c>
      <c r="X214" s="4">
        <v>0.14871508671397227</v>
      </c>
      <c r="Y214" s="4">
        <v>148.71508671397225</v>
      </c>
      <c r="Z214" s="4">
        <v>137.02708124872868</v>
      </c>
      <c r="AA214" s="4">
        <v>222.59691330337512</v>
      </c>
      <c r="AB214" s="4">
        <v>20.547257156574506</v>
      </c>
      <c r="AC214" s="4">
        <v>518.76077384117912</v>
      </c>
      <c r="AD214" s="4">
        <v>5778.8143767722404</v>
      </c>
      <c r="AE214" s="4">
        <v>14.351021566244087</v>
      </c>
      <c r="AF214" s="4">
        <v>9.5261303860172752</v>
      </c>
      <c r="AG214" s="4">
        <v>2.3274274976930065</v>
      </c>
      <c r="AH214" s="4">
        <v>36.859491510837074</v>
      </c>
      <c r="AI214" s="4">
        <v>25.759865595748636</v>
      </c>
      <c r="AJ214" s="4">
        <v>111.26721565298004</v>
      </c>
      <c r="AK214" s="4">
        <v>452.45746127787112</v>
      </c>
      <c r="AL214" s="4">
        <v>2.3274274976930065</v>
      </c>
      <c r="AM214" s="4">
        <v>4.136227719906775</v>
      </c>
      <c r="AN214" s="4">
        <v>1538.759751037795</v>
      </c>
      <c r="AO214" s="4">
        <v>0.71873756219991114</v>
      </c>
      <c r="AP214" s="4">
        <v>0</v>
      </c>
      <c r="AQ214" s="4">
        <v>0</v>
      </c>
      <c r="AR214" s="4">
        <v>0</v>
      </c>
      <c r="AS214" s="4">
        <v>2.1673957031724482</v>
      </c>
      <c r="AT214" s="4">
        <v>2.5017128495024235</v>
      </c>
      <c r="AU214" s="4">
        <v>178.88235883370058</v>
      </c>
      <c r="AV214" s="4">
        <v>239.08664694658597</v>
      </c>
      <c r="AW214" s="4">
        <v>195.97266143162781</v>
      </c>
      <c r="AX214" s="4">
        <v>0</v>
      </c>
      <c r="AY214" s="4">
        <v>1.1796045186022786</v>
      </c>
      <c r="AZ214" s="4">
        <v>35.032909502899372</v>
      </c>
      <c r="BA214" s="4">
        <v>6.9317719143516126</v>
      </c>
      <c r="BB214" s="4">
        <v>125.08777743216</v>
      </c>
      <c r="BG214" s="4" t="s">
        <v>483</v>
      </c>
    </row>
    <row r="215" spans="1:59" x14ac:dyDescent="0.35">
      <c r="A215" s="4" t="s">
        <v>397</v>
      </c>
      <c r="B215" s="4" t="s">
        <v>236</v>
      </c>
      <c r="C215" s="4" t="s">
        <v>397</v>
      </c>
      <c r="D215" s="4">
        <v>0</v>
      </c>
      <c r="E215" s="4" t="s">
        <v>170</v>
      </c>
      <c r="F215" s="4">
        <v>47853</v>
      </c>
      <c r="G215" s="4">
        <v>2020</v>
      </c>
      <c r="H215" s="4">
        <v>124.803628</v>
      </c>
      <c r="I215" s="4">
        <v>4561.8298042804072</v>
      </c>
      <c r="J215" s="4">
        <v>36552.060844580628</v>
      </c>
      <c r="K215" s="4">
        <v>0.59390029158500768</v>
      </c>
      <c r="L215" s="4">
        <v>3.4716021033535216E-2</v>
      </c>
      <c r="M215" s="4">
        <v>149.80973496248475</v>
      </c>
      <c r="N215" s="4">
        <v>759.32450842198512</v>
      </c>
      <c r="O215" s="4">
        <v>0</v>
      </c>
      <c r="P215" s="4">
        <v>622.39713805080748</v>
      </c>
      <c r="Q215" s="4">
        <v>54.70661317138152</v>
      </c>
      <c r="R215" s="4">
        <v>3.4250987217016235</v>
      </c>
      <c r="S215" s="4">
        <v>0.43834152939353266</v>
      </c>
      <c r="T215" s="4">
        <v>6084.1541274904694</v>
      </c>
      <c r="U215" s="4">
        <v>0</v>
      </c>
      <c r="V215" s="4">
        <v>0.59454087477836781</v>
      </c>
      <c r="W215" s="4">
        <v>0</v>
      </c>
      <c r="X215" s="4">
        <v>0.13375609363349808</v>
      </c>
      <c r="Y215" s="4">
        <v>133.75609363349807</v>
      </c>
      <c r="Z215" s="4">
        <v>123.74730854564909</v>
      </c>
      <c r="AA215" s="4">
        <v>192.95883849294648</v>
      </c>
      <c r="AB215" s="4">
        <v>17.398705119212519</v>
      </c>
      <c r="AC215" s="4">
        <v>439.577869731497</v>
      </c>
      <c r="AD215" s="4">
        <v>4900.1679438978135</v>
      </c>
      <c r="AE215" s="4">
        <v>12.062098993699571</v>
      </c>
      <c r="AF215" s="4">
        <v>7.7766820299367057</v>
      </c>
      <c r="AG215" s="4">
        <v>1.4464251790153029</v>
      </c>
      <c r="AH215" s="4">
        <v>33.200183008719769</v>
      </c>
      <c r="AI215" s="4">
        <v>23.261402038263242</v>
      </c>
      <c r="AJ215" s="4">
        <v>100.48590650738585</v>
      </c>
      <c r="AK215" s="4">
        <v>379.69178604325822</v>
      </c>
      <c r="AL215" s="4">
        <v>1.4464251790153029</v>
      </c>
      <c r="AM215" s="4">
        <v>2.9085053668539729</v>
      </c>
      <c r="AN215" s="4">
        <v>1389.7347008888935</v>
      </c>
      <c r="AO215" s="4">
        <v>0.64912961906356237</v>
      </c>
      <c r="AP215" s="4">
        <v>0</v>
      </c>
      <c r="AQ215" s="4">
        <v>0</v>
      </c>
      <c r="AR215" s="4">
        <v>0</v>
      </c>
      <c r="AS215" s="4">
        <v>1.7937067888323712</v>
      </c>
      <c r="AT215" s="4">
        <v>2.2553082959033803</v>
      </c>
      <c r="AU215" s="4">
        <v>161.44982096492706</v>
      </c>
      <c r="AV215" s="4">
        <v>214.90473759630191</v>
      </c>
      <c r="AW215" s="4">
        <v>176.15142425926385</v>
      </c>
      <c r="AX215" s="4">
        <v>0</v>
      </c>
      <c r="AY215" s="4">
        <v>1.0717324149703249</v>
      </c>
      <c r="AZ215" s="4">
        <v>29.320711068175644</v>
      </c>
      <c r="BA215" s="4">
        <v>6.2490316212176866</v>
      </c>
      <c r="BB215" s="4">
        <v>122.74101966431999</v>
      </c>
      <c r="BG215" s="4" t="s">
        <v>484</v>
      </c>
    </row>
    <row r="216" spans="1:59" x14ac:dyDescent="0.35">
      <c r="A216" s="4" t="s">
        <v>397</v>
      </c>
      <c r="B216" s="4" t="s">
        <v>236</v>
      </c>
      <c r="C216" s="4" t="s">
        <v>397</v>
      </c>
      <c r="D216" s="4">
        <v>0</v>
      </c>
      <c r="E216" s="4" t="s">
        <v>170</v>
      </c>
      <c r="F216" s="4">
        <v>40545</v>
      </c>
      <c r="G216" s="4">
        <v>2025</v>
      </c>
      <c r="H216" s="4">
        <v>122.770562999999</v>
      </c>
      <c r="I216" s="4">
        <v>4794.5289711444238</v>
      </c>
      <c r="J216" s="4">
        <v>39052.757061515331</v>
      </c>
      <c r="K216" s="4">
        <v>0.53303623916185172</v>
      </c>
      <c r="L216" s="4">
        <v>3.0805879927760779E-2</v>
      </c>
      <c r="M216" s="4">
        <v>149.80973496248475</v>
      </c>
      <c r="N216" s="4">
        <v>753.49086465075413</v>
      </c>
      <c r="O216" s="4">
        <v>0</v>
      </c>
      <c r="P216" s="4">
        <v>617.61546282848701</v>
      </c>
      <c r="Q216" s="4">
        <v>54.286320016567373</v>
      </c>
      <c r="R216" s="4">
        <v>2.7064347235031612</v>
      </c>
      <c r="S216" s="4">
        <v>0.44217700636078222</v>
      </c>
      <c r="T216" s="4">
        <v>6137.3903176672757</v>
      </c>
      <c r="U216" s="4">
        <v>0</v>
      </c>
      <c r="V216" s="4">
        <v>0.59847714116118511</v>
      </c>
      <c r="W216" s="4">
        <v>0</v>
      </c>
      <c r="X216" s="4">
        <v>0.12005050381129213</v>
      </c>
      <c r="Y216" s="4">
        <v>120.05050381129213</v>
      </c>
      <c r="Z216" s="4">
        <v>110.9926011601666</v>
      </c>
      <c r="AA216" s="4">
        <v>171.46301034719369</v>
      </c>
      <c r="AB216" s="4">
        <v>16.011165746462037</v>
      </c>
      <c r="AC216" s="4">
        <v>402.40597678122157</v>
      </c>
      <c r="AD216" s="4">
        <v>4548.0738187948709</v>
      </c>
      <c r="AE216" s="4">
        <v>10.659160322672356</v>
      </c>
      <c r="AF216" s="4">
        <v>6.8281807115543067</v>
      </c>
      <c r="AG216" s="4">
        <v>1.1130972341499983</v>
      </c>
      <c r="AH216" s="4">
        <v>29.76040068864949</v>
      </c>
      <c r="AI216" s="4">
        <v>20.863936317108809</v>
      </c>
      <c r="AJ216" s="4">
        <v>90.128664843057791</v>
      </c>
      <c r="AK216" s="4">
        <v>348.68913883975847</v>
      </c>
      <c r="AL216" s="4">
        <v>1.1130972341499983</v>
      </c>
      <c r="AM216" s="4">
        <v>2.4615310952698368</v>
      </c>
      <c r="AN216" s="4">
        <v>1246.5265030115731</v>
      </c>
      <c r="AO216" s="4">
        <v>0.58223866291529514</v>
      </c>
      <c r="AP216" s="4">
        <v>0</v>
      </c>
      <c r="AQ216" s="4">
        <v>0</v>
      </c>
      <c r="AR216" s="4">
        <v>0</v>
      </c>
      <c r="AS216" s="4">
        <v>1.7937067888323712</v>
      </c>
      <c r="AT216" s="4">
        <v>2.0358047129271828</v>
      </c>
      <c r="AU216" s="4">
        <v>145.93006533595596</v>
      </c>
      <c r="AV216" s="4">
        <v>194.37742582010191</v>
      </c>
      <c r="AW216" s="4">
        <v>159.32575886893599</v>
      </c>
      <c r="AX216" s="4">
        <v>0</v>
      </c>
      <c r="AY216" s="4">
        <v>0.97784436983719869</v>
      </c>
      <c r="AZ216" s="4">
        <v>25.03906109104954</v>
      </c>
      <c r="BA216" s="4">
        <v>5.6408288165366534</v>
      </c>
      <c r="BB216" s="4">
        <v>117.8084034583015</v>
      </c>
      <c r="BG216" s="4" t="s">
        <v>485</v>
      </c>
    </row>
    <row r="217" spans="1:59" x14ac:dyDescent="0.35">
      <c r="A217" s="4" t="s">
        <v>397</v>
      </c>
      <c r="B217" s="4" t="s">
        <v>236</v>
      </c>
      <c r="C217" s="4" t="s">
        <v>397</v>
      </c>
      <c r="D217" s="4">
        <v>0</v>
      </c>
      <c r="E217" s="4" t="s">
        <v>170</v>
      </c>
      <c r="F217" s="4">
        <v>38718</v>
      </c>
      <c r="G217" s="4">
        <v>2030</v>
      </c>
      <c r="H217" s="4">
        <v>120.21754900000001</v>
      </c>
      <c r="I217" s="4">
        <v>5039.0981341684019</v>
      </c>
      <c r="J217" s="4">
        <v>41916.493690687392</v>
      </c>
      <c r="K217" s="4">
        <v>0.49795247319070979</v>
      </c>
      <c r="L217" s="4">
        <v>2.9030045389174666E-2</v>
      </c>
      <c r="M217" s="4">
        <v>149.80973496248475</v>
      </c>
      <c r="N217" s="4">
        <v>744.71568925606152</v>
      </c>
      <c r="O217" s="4">
        <v>0</v>
      </c>
      <c r="P217" s="4">
        <v>610.42269611152585</v>
      </c>
      <c r="Q217" s="4">
        <v>53.654100036171741</v>
      </c>
      <c r="R217" s="4">
        <v>2.810435591004258</v>
      </c>
      <c r="S217" s="4">
        <v>0.44630838411263685</v>
      </c>
      <c r="T217" s="4">
        <v>6194.7335929803512</v>
      </c>
      <c r="U217" s="4">
        <v>0</v>
      </c>
      <c r="V217" s="4">
        <v>0.60241117306761616</v>
      </c>
      <c r="W217" s="4">
        <v>0</v>
      </c>
      <c r="X217" s="4">
        <v>0.11232138177691314</v>
      </c>
      <c r="Y217" s="4">
        <v>112.32138177691314</v>
      </c>
      <c r="Z217" s="4">
        <v>103.73483699773993</v>
      </c>
      <c r="AA217" s="4">
        <v>160.09752133047056</v>
      </c>
      <c r="AB217" s="4">
        <v>15.382908543327007</v>
      </c>
      <c r="AC217" s="4">
        <v>385.34960803030197</v>
      </c>
      <c r="AD217" s="4">
        <v>4399.4316483940902</v>
      </c>
      <c r="AE217" s="4">
        <v>9.9620379095894904</v>
      </c>
      <c r="AF217" s="4">
        <v>6.381581477285124</v>
      </c>
      <c r="AG217" s="4">
        <v>0.99224755965935685</v>
      </c>
      <c r="AH217" s="4">
        <v>27.827731693332687</v>
      </c>
      <c r="AI217" s="4">
        <v>19.500695982541515</v>
      </c>
      <c r="AJ217" s="4">
        <v>84.234141015198418</v>
      </c>
      <c r="AK217" s="4">
        <v>335.14438121651108</v>
      </c>
      <c r="AL217" s="4">
        <v>0.99224755965935685</v>
      </c>
      <c r="AM217" s="4">
        <v>2.3004010154565511</v>
      </c>
      <c r="AN217" s="4">
        <v>1165.0183829744099</v>
      </c>
      <c r="AO217" s="4">
        <v>0.54416712676061085</v>
      </c>
      <c r="AP217" s="4">
        <v>0</v>
      </c>
      <c r="AQ217" s="4">
        <v>0</v>
      </c>
      <c r="AR217" s="4">
        <v>0</v>
      </c>
      <c r="AS217" s="4">
        <v>1.7937067888323712</v>
      </c>
      <c r="AT217" s="4">
        <v>1.9222710864187031</v>
      </c>
      <c r="AU217" s="4">
        <v>137.9931341868203</v>
      </c>
      <c r="AV217" s="4">
        <v>184.00590687799675</v>
      </c>
      <c r="AW217" s="4">
        <v>150.82451383442358</v>
      </c>
      <c r="AX217" s="4">
        <v>0</v>
      </c>
      <c r="AY217" s="4">
        <v>0.93431768249503355</v>
      </c>
      <c r="AZ217" s="4">
        <v>22.289977052699221</v>
      </c>
      <c r="BA217" s="4">
        <v>5.326248666491658</v>
      </c>
      <c r="BB217" s="4">
        <v>112.875787252283</v>
      </c>
      <c r="BG217" s="4" t="s">
        <v>486</v>
      </c>
    </row>
    <row r="218" spans="1:59" x14ac:dyDescent="0.35">
      <c r="A218" s="4" t="s">
        <v>397</v>
      </c>
      <c r="B218" s="4" t="s">
        <v>236</v>
      </c>
      <c r="C218" s="4" t="s">
        <v>397</v>
      </c>
      <c r="D218" s="4">
        <v>0</v>
      </c>
      <c r="E218" s="4" t="s">
        <v>170</v>
      </c>
      <c r="F218" s="4">
        <v>51507</v>
      </c>
      <c r="G218" s="4">
        <v>2035</v>
      </c>
      <c r="H218" s="4">
        <v>117.34894899999901</v>
      </c>
      <c r="I218" s="4">
        <v>5296.1427824511484</v>
      </c>
      <c r="J218" s="4">
        <v>45131.574058249069</v>
      </c>
      <c r="K218" s="4">
        <v>0.47562944512826072</v>
      </c>
      <c r="L218" s="4">
        <v>2.8477642730239477E-2</v>
      </c>
      <c r="M218" s="4">
        <v>149.80973496248475</v>
      </c>
      <c r="N218" s="4">
        <v>733.93555619576773</v>
      </c>
      <c r="O218" s="4">
        <v>0</v>
      </c>
      <c r="P218" s="4">
        <v>601.58652147194073</v>
      </c>
      <c r="Q218" s="4">
        <v>52.877430031813368</v>
      </c>
      <c r="R218" s="4">
        <v>2.7388133689498919</v>
      </c>
      <c r="S218" s="4">
        <v>0.45059994556758931</v>
      </c>
      <c r="T218" s="4">
        <v>6254.3002084814061</v>
      </c>
      <c r="U218" s="4">
        <v>0</v>
      </c>
      <c r="V218" s="4">
        <v>0.60624807277851644</v>
      </c>
      <c r="W218" s="4">
        <v>0</v>
      </c>
      <c r="X218" s="4">
        <v>0.10754273062468767</v>
      </c>
      <c r="Y218" s="4">
        <v>107.54273062468766</v>
      </c>
      <c r="Z218" s="4">
        <v>99.229216588504755</v>
      </c>
      <c r="AA218" s="4">
        <v>153.35918736800801</v>
      </c>
      <c r="AB218" s="4">
        <v>15.03199446974063</v>
      </c>
      <c r="AC218" s="4">
        <v>375.62710214918775</v>
      </c>
      <c r="AD218" s="4">
        <v>4313.9678746963646</v>
      </c>
      <c r="AE218" s="4">
        <v>9.560651714576629</v>
      </c>
      <c r="AF218" s="4">
        <v>6.1332574881021449</v>
      </c>
      <c r="AG218" s="4">
        <v>0.94424781669656621</v>
      </c>
      <c r="AH218" s="4">
        <v>26.658164769458036</v>
      </c>
      <c r="AI218" s="4">
        <v>18.655704178450364</v>
      </c>
      <c r="AJ218" s="4">
        <v>80.573512410054391</v>
      </c>
      <c r="AK218" s="4">
        <v>327.60304732439124</v>
      </c>
      <c r="AL218" s="4">
        <v>0.94424781669656621</v>
      </c>
      <c r="AM218" s="4">
        <v>2.2293836214299887</v>
      </c>
      <c r="AN218" s="4">
        <v>1114.3972040087078</v>
      </c>
      <c r="AO218" s="4">
        <v>0.52052253718712105</v>
      </c>
      <c r="AP218" s="4">
        <v>0</v>
      </c>
      <c r="AQ218" s="4">
        <v>0</v>
      </c>
      <c r="AR218" s="4">
        <v>0</v>
      </c>
      <c r="AS218" s="4">
        <v>1.7937067888323712</v>
      </c>
      <c r="AT218" s="4">
        <v>1.8621011586680298</v>
      </c>
      <c r="AU218" s="4">
        <v>133.9350359993272</v>
      </c>
      <c r="AV218" s="4">
        <v>178.76519301256266</v>
      </c>
      <c r="AW218" s="4">
        <v>146.52884673160872</v>
      </c>
      <c r="AX218" s="4">
        <v>0</v>
      </c>
      <c r="AY218" s="4">
        <v>0.91643539666204055</v>
      </c>
      <c r="AZ218" s="4">
        <v>20.305859385255282</v>
      </c>
      <c r="BA218" s="4">
        <v>5.1595292065210066</v>
      </c>
      <c r="BB218" s="4">
        <v>112.875787252283</v>
      </c>
      <c r="BG218" s="4" t="s">
        <v>487</v>
      </c>
    </row>
    <row r="219" spans="1:59" x14ac:dyDescent="0.35">
      <c r="A219" s="4" t="s">
        <v>397</v>
      </c>
      <c r="B219" s="4" t="s">
        <v>236</v>
      </c>
      <c r="C219" s="4" t="s">
        <v>397</v>
      </c>
      <c r="D219" s="4">
        <v>0</v>
      </c>
      <c r="E219" s="4" t="s">
        <v>170</v>
      </c>
      <c r="F219" s="4">
        <v>47853</v>
      </c>
      <c r="G219" s="4">
        <v>2040</v>
      </c>
      <c r="H219" s="4">
        <v>114.340034</v>
      </c>
      <c r="I219" s="4">
        <v>5566.2992911207348</v>
      </c>
      <c r="J219" s="4">
        <v>48681.980373739745</v>
      </c>
      <c r="K219" s="4">
        <v>0.45951029650560987</v>
      </c>
      <c r="L219" s="4">
        <v>2.8636826619103564E-2</v>
      </c>
      <c r="M219" s="4">
        <v>149.80973496248475</v>
      </c>
      <c r="N219" s="4">
        <v>721.82925714772057</v>
      </c>
      <c r="O219" s="4">
        <v>0</v>
      </c>
      <c r="P219" s="4">
        <v>591.66332553091854</v>
      </c>
      <c r="Q219" s="4">
        <v>52.005214514451836</v>
      </c>
      <c r="R219" s="4">
        <v>2.6784123327815141</v>
      </c>
      <c r="S219" s="4">
        <v>0.45482944770203437</v>
      </c>
      <c r="T219" s="4">
        <v>6313.0054443373756</v>
      </c>
      <c r="U219" s="4">
        <v>0</v>
      </c>
      <c r="V219" s="4">
        <v>0.60977616525559097</v>
      </c>
      <c r="W219" s="4">
        <v>0</v>
      </c>
      <c r="X219" s="4">
        <v>0.10419777689295558</v>
      </c>
      <c r="Y219" s="4">
        <v>104.19777689295557</v>
      </c>
      <c r="Z219" s="4">
        <v>96.083942254653778</v>
      </c>
      <c r="AA219" s="4">
        <v>148.74471823581146</v>
      </c>
      <c r="AB219" s="4">
        <v>14.749049269820533</v>
      </c>
      <c r="AC219" s="4">
        <v>367.99976288621463</v>
      </c>
      <c r="AD219" s="4">
        <v>4238.7757003097922</v>
      </c>
      <c r="AE219" s="4">
        <v>9.2854786403430616</v>
      </c>
      <c r="AF219" s="4">
        <v>5.9645786278104609</v>
      </c>
      <c r="AG219" s="4">
        <v>0.91978648072265423</v>
      </c>
      <c r="AH219" s="4">
        <v>25.871672493805104</v>
      </c>
      <c r="AI219" s="4">
        <v>18.067156883245062</v>
      </c>
      <c r="AJ219" s="4">
        <v>78.016785371408716</v>
      </c>
      <c r="AK219" s="4">
        <v>321.49942325882932</v>
      </c>
      <c r="AL219" s="4">
        <v>0.91978648072265423</v>
      </c>
      <c r="AM219" s="4">
        <v>2.1845599741754338</v>
      </c>
      <c r="AN219" s="4">
        <v>1079.0395149187436</v>
      </c>
      <c r="AO219" s="4">
        <v>0.50400735394009111</v>
      </c>
      <c r="AP219" s="4">
        <v>0</v>
      </c>
      <c r="AQ219" s="4">
        <v>0</v>
      </c>
      <c r="AR219" s="4">
        <v>0</v>
      </c>
      <c r="AS219" s="4">
        <v>1.7937067888323712</v>
      </c>
      <c r="AT219" s="4">
        <v>1.8286828513319306</v>
      </c>
      <c r="AU219" s="4">
        <v>131.86010016997716</v>
      </c>
      <c r="AV219" s="4">
        <v>176.10991318323738</v>
      </c>
      <c r="AW219" s="4">
        <v>144.35238785511262</v>
      </c>
      <c r="AX219" s="4">
        <v>0</v>
      </c>
      <c r="AY219" s="4">
        <v>0.91129741043242629</v>
      </c>
      <c r="AZ219" s="4">
        <v>18.719398911799459</v>
      </c>
      <c r="BA219" s="4">
        <v>5.0669334138969182</v>
      </c>
      <c r="BB219" s="4">
        <v>112.875787252283</v>
      </c>
      <c r="BG219" s="4" t="s">
        <v>488</v>
      </c>
    </row>
    <row r="220" spans="1:59" x14ac:dyDescent="0.35">
      <c r="A220" s="4" t="s">
        <v>397</v>
      </c>
      <c r="B220" s="4" t="s">
        <v>236</v>
      </c>
      <c r="C220" s="4" t="s">
        <v>397</v>
      </c>
      <c r="D220" s="4">
        <v>0</v>
      </c>
      <c r="E220" s="4" t="s">
        <v>170</v>
      </c>
      <c r="F220" s="4">
        <v>49680</v>
      </c>
      <c r="G220" s="4">
        <v>2045</v>
      </c>
      <c r="H220" s="4">
        <v>111.365735</v>
      </c>
      <c r="I220" s="4">
        <v>5850.2364968323973</v>
      </c>
      <c r="J220" s="4">
        <v>52531.745934531806</v>
      </c>
      <c r="K220" s="4">
        <v>0.44704259010380965</v>
      </c>
      <c r="L220" s="4">
        <v>2.8793264025378098E-2</v>
      </c>
      <c r="M220" s="4">
        <v>149.80973496248475</v>
      </c>
      <c r="N220" s="4">
        <v>709.28947341112121</v>
      </c>
      <c r="O220" s="4">
        <v>0</v>
      </c>
      <c r="P220" s="4">
        <v>581.38481427141085</v>
      </c>
      <c r="Q220" s="4">
        <v>51.101767976743503</v>
      </c>
      <c r="R220" s="4">
        <v>2.6458990383345125</v>
      </c>
      <c r="S220" s="4">
        <v>0.45886437131442182</v>
      </c>
      <c r="T220" s="4">
        <v>6369.0099419818962</v>
      </c>
      <c r="U220" s="4">
        <v>0</v>
      </c>
      <c r="V220" s="4">
        <v>0.61292967385155528</v>
      </c>
      <c r="W220" s="4">
        <v>0</v>
      </c>
      <c r="X220" s="4">
        <v>0.10160243839873537</v>
      </c>
      <c r="Y220" s="4">
        <v>101.60243839873537</v>
      </c>
      <c r="Z220" s="4">
        <v>93.657639509304488</v>
      </c>
      <c r="AA220" s="4">
        <v>145.12610053815501</v>
      </c>
      <c r="AB220" s="4">
        <v>14.485390523412807</v>
      </c>
      <c r="AC220" s="4">
        <v>361.11205681410513</v>
      </c>
      <c r="AD220" s="4">
        <v>4164.5534528311173</v>
      </c>
      <c r="AE220" s="4">
        <v>9.0679832289779299</v>
      </c>
      <c r="AF220" s="4">
        <v>5.8296556982164818</v>
      </c>
      <c r="AG220" s="4">
        <v>0.90166244462714562</v>
      </c>
      <c r="AH220" s="4">
        <v>25.266797352774319</v>
      </c>
      <c r="AI220" s="4">
        <v>17.613197371922638</v>
      </c>
      <c r="AJ220" s="4">
        <v>76.04444213738185</v>
      </c>
      <c r="AK220" s="4">
        <v>315.78728498456115</v>
      </c>
      <c r="AL220" s="4">
        <v>0.90166244462714562</v>
      </c>
      <c r="AM220" s="4">
        <v>2.1451917783005925</v>
      </c>
      <c r="AN220" s="4">
        <v>1051.7622601713147</v>
      </c>
      <c r="AO220" s="4">
        <v>0.49126645168588895</v>
      </c>
      <c r="AP220" s="4">
        <v>0</v>
      </c>
      <c r="AQ220" s="4">
        <v>0</v>
      </c>
      <c r="AR220" s="4">
        <v>0</v>
      </c>
      <c r="AS220" s="4">
        <v>1.7937067888323712</v>
      </c>
      <c r="AT220" s="4">
        <v>1.8102740627843059</v>
      </c>
      <c r="AU220" s="4">
        <v>130.79881047921839</v>
      </c>
      <c r="AV220" s="4">
        <v>174.75936058987566</v>
      </c>
      <c r="AW220" s="4">
        <v>143.24537753268496</v>
      </c>
      <c r="AX220" s="4">
        <v>0</v>
      </c>
      <c r="AY220" s="4">
        <v>0.91233123364862068</v>
      </c>
      <c r="AZ220" s="4">
        <v>17.367236085882663</v>
      </c>
      <c r="BA220" s="4">
        <v>5.0159261516297713</v>
      </c>
      <c r="BB220" s="4">
        <v>112.875787252283</v>
      </c>
      <c r="BG220" s="4" t="s">
        <v>489</v>
      </c>
    </row>
    <row r="221" spans="1:59" x14ac:dyDescent="0.35">
      <c r="A221" s="4" t="s">
        <v>397</v>
      </c>
      <c r="B221" s="4" t="s">
        <v>236</v>
      </c>
      <c r="C221" s="4" t="s">
        <v>397</v>
      </c>
      <c r="D221" s="4">
        <v>0</v>
      </c>
      <c r="E221" s="4" t="s">
        <v>170</v>
      </c>
      <c r="F221" s="4">
        <v>53334</v>
      </c>
      <c r="G221" s="4">
        <v>2050</v>
      </c>
      <c r="H221" s="4">
        <v>108.548677</v>
      </c>
      <c r="I221" s="4">
        <v>6148.6573536326659</v>
      </c>
      <c r="J221" s="4">
        <v>56644.240386574827</v>
      </c>
      <c r="K221" s="4">
        <v>0.43704752113869455</v>
      </c>
      <c r="L221" s="4">
        <v>2.8622005889075229E-2</v>
      </c>
      <c r="M221" s="4">
        <v>149.80973496248475</v>
      </c>
      <c r="N221" s="4">
        <v>697.0057909731471</v>
      </c>
      <c r="O221" s="4">
        <v>0</v>
      </c>
      <c r="P221" s="4">
        <v>571.31622210913702</v>
      </c>
      <c r="Q221" s="4">
        <v>50.216772621001759</v>
      </c>
      <c r="R221" s="4">
        <v>2.5716590964162664</v>
      </c>
      <c r="S221" s="4">
        <v>0.46261984953535418</v>
      </c>
      <c r="T221" s="4">
        <v>6421.1357543597433</v>
      </c>
      <c r="U221" s="4">
        <v>0</v>
      </c>
      <c r="V221" s="4">
        <v>0.61569348347278385</v>
      </c>
      <c r="W221" s="4">
        <v>0</v>
      </c>
      <c r="X221" s="4">
        <v>9.9449173018238121E-2</v>
      </c>
      <c r="Y221" s="4">
        <v>99.449173018238127</v>
      </c>
      <c r="Z221" s="4">
        <v>91.655104252210549</v>
      </c>
      <c r="AA221" s="4">
        <v>142.09747659541205</v>
      </c>
      <c r="AB221" s="4">
        <v>14.233663930007625</v>
      </c>
      <c r="AC221" s="4">
        <v>354.67316101748969</v>
      </c>
      <c r="AD221" s="4">
        <v>4092.6101092641984</v>
      </c>
      <c r="AE221" s="4">
        <v>8.8833375317670384</v>
      </c>
      <c r="AF221" s="4">
        <v>5.7135475410499215</v>
      </c>
      <c r="AG221" s="4">
        <v>0.88568837851584326</v>
      </c>
      <c r="AH221" s="4">
        <v>24.75102709470552</v>
      </c>
      <c r="AI221" s="4">
        <v>17.237748687821266</v>
      </c>
      <c r="AJ221" s="4">
        <v>74.417355564389283</v>
      </c>
      <c r="AK221" s="4">
        <v>310.31817858368788</v>
      </c>
      <c r="AL221" s="4">
        <v>0.88568837851584326</v>
      </c>
      <c r="AM221" s="4">
        <v>2.1079143847634589</v>
      </c>
      <c r="AN221" s="4">
        <v>1029.2591839675824</v>
      </c>
      <c r="AO221" s="4">
        <v>0.4807555151204107</v>
      </c>
      <c r="AP221" s="4">
        <v>0</v>
      </c>
      <c r="AQ221" s="4">
        <v>0</v>
      </c>
      <c r="AR221" s="4">
        <v>0</v>
      </c>
      <c r="AS221" s="4">
        <v>1.7937067888323712</v>
      </c>
      <c r="AT221" s="4">
        <v>1.8008652911117173</v>
      </c>
      <c r="AU221" s="4">
        <v>130.25598203681591</v>
      </c>
      <c r="AV221" s="4">
        <v>174.07027696693098</v>
      </c>
      <c r="AW221" s="4">
        <v>142.68055489092706</v>
      </c>
      <c r="AX221" s="4">
        <v>0</v>
      </c>
      <c r="AY221" s="4">
        <v>0.91617121246201949</v>
      </c>
      <c r="AZ221" s="4">
        <v>16.174128317539587</v>
      </c>
      <c r="BA221" s="4">
        <v>4.9898562294796056</v>
      </c>
      <c r="BB221" s="4">
        <v>112.875787252283</v>
      </c>
      <c r="BG221" s="4" t="s">
        <v>490</v>
      </c>
    </row>
    <row r="222" spans="1:59" x14ac:dyDescent="0.35">
      <c r="A222" s="4" t="s">
        <v>397</v>
      </c>
      <c r="B222" s="4" t="s">
        <v>236</v>
      </c>
      <c r="C222" s="4" t="s">
        <v>397</v>
      </c>
      <c r="D222" s="4">
        <v>0</v>
      </c>
      <c r="E222" s="4" t="s">
        <v>174</v>
      </c>
      <c r="F222" s="4">
        <v>47853</v>
      </c>
      <c r="G222" s="4">
        <v>2000</v>
      </c>
      <c r="H222" s="4">
        <v>125.72031</v>
      </c>
      <c r="I222" s="4">
        <v>3624.5930488341396</v>
      </c>
      <c r="J222" s="4">
        <v>28830.608585312424</v>
      </c>
      <c r="K222" s="4">
        <v>1.1198497283278291E-3</v>
      </c>
      <c r="L222" s="4">
        <v>5.6474020437324288E-2</v>
      </c>
      <c r="M222" s="4">
        <v>92.708349951067106</v>
      </c>
      <c r="N222" s="4">
        <v>0</v>
      </c>
      <c r="O222" s="4">
        <v>10.271834566399873</v>
      </c>
      <c r="P222" s="4">
        <v>33.13495021419314</v>
      </c>
      <c r="Q222" s="4">
        <v>1.3883799999999999</v>
      </c>
      <c r="R222" s="4">
        <v>1.6019699999999999</v>
      </c>
      <c r="S222" s="4">
        <v>1.1043402613308859E-2</v>
      </c>
      <c r="T222" s="4">
        <v>0</v>
      </c>
      <c r="U222" s="4">
        <v>2.8339276790545735</v>
      </c>
      <c r="V222" s="4">
        <v>0</v>
      </c>
      <c r="W222" s="4">
        <v>3.0649749852000002E-2</v>
      </c>
      <c r="X222" s="4">
        <v>1.2224300220431191E-2</v>
      </c>
      <c r="Y222" s="4">
        <v>12.224300220431191</v>
      </c>
      <c r="Z222" s="4">
        <v>11.358647168334178</v>
      </c>
      <c r="AA222" s="4">
        <v>15.390255569594704</v>
      </c>
      <c r="AB222" s="4">
        <v>1.6137471907957883</v>
      </c>
      <c r="AC222" s="4">
        <v>42.626991098267588</v>
      </c>
      <c r="AD222" s="4">
        <v>46.684110322629124</v>
      </c>
      <c r="AE222" s="4">
        <v>8.3523241581413874</v>
      </c>
      <c r="AF222" s="4">
        <v>7.3898422030419315</v>
      </c>
      <c r="AG222" s="4">
        <v>2.4748664932576516</v>
      </c>
      <c r="AH222" s="4">
        <v>5.9360822859637024</v>
      </c>
      <c r="AI222" s="4">
        <v>2.2297015710652346</v>
      </c>
      <c r="AJ222" s="4">
        <v>9.1289455972689435</v>
      </c>
      <c r="AK222" s="4">
        <v>37.324924306343974</v>
      </c>
      <c r="AL222" s="4">
        <v>2.4748664932576516</v>
      </c>
      <c r="AM222" s="4">
        <v>6.9582786269551251</v>
      </c>
      <c r="AN222" s="4">
        <v>123.30387888194456</v>
      </c>
      <c r="AO222" s="4">
        <v>5.7593870165652115E-2</v>
      </c>
      <c r="AP222" s="4">
        <v>0</v>
      </c>
      <c r="AQ222" s="4">
        <v>0</v>
      </c>
      <c r="AR222" s="4">
        <v>0</v>
      </c>
      <c r="AS222" s="4">
        <v>3.9557780206730664</v>
      </c>
      <c r="AT222" s="4">
        <v>4.5222432553210981</v>
      </c>
      <c r="AU222" s="4">
        <v>275.50805232109929</v>
      </c>
      <c r="AV222" s="4">
        <v>368.92465935243786</v>
      </c>
      <c r="AW222" s="4">
        <v>0</v>
      </c>
      <c r="AX222" s="4">
        <v>1190.0795462981866</v>
      </c>
      <c r="AY222" s="4">
        <v>9.7234092251531928E-2</v>
      </c>
      <c r="AZ222" s="4">
        <v>3.3725993665311393</v>
      </c>
      <c r="BA222" s="4">
        <v>12.530278522307453</v>
      </c>
      <c r="BB222" s="4">
        <v>127.4345352</v>
      </c>
      <c r="BG222" s="4" t="s">
        <v>491</v>
      </c>
    </row>
    <row r="223" spans="1:59" x14ac:dyDescent="0.35">
      <c r="A223" s="4" t="s">
        <v>397</v>
      </c>
      <c r="B223" s="4" t="s">
        <v>236</v>
      </c>
      <c r="C223" s="4" t="s">
        <v>397</v>
      </c>
      <c r="D223" s="4">
        <v>0</v>
      </c>
      <c r="E223" s="4" t="s">
        <v>174</v>
      </c>
      <c r="F223" s="4">
        <v>42372</v>
      </c>
      <c r="G223" s="4">
        <v>2005</v>
      </c>
      <c r="H223" s="4">
        <v>126.392944</v>
      </c>
      <c r="I223" s="4">
        <v>3872.8440000000001</v>
      </c>
      <c r="J223" s="4">
        <v>30641.299090240354</v>
      </c>
      <c r="K223" s="4">
        <v>1.2816824693234377E-2</v>
      </c>
      <c r="L223" s="4">
        <v>4.3872415645126943E-2</v>
      </c>
      <c r="M223" s="4">
        <v>121.25904245677594</v>
      </c>
      <c r="N223" s="4">
        <v>0</v>
      </c>
      <c r="O223" s="4">
        <v>8.4772179117774709</v>
      </c>
      <c r="P223" s="4">
        <v>31.397103376953595</v>
      </c>
      <c r="Q223" s="4">
        <v>1.1648799999999999</v>
      </c>
      <c r="R223" s="4">
        <v>1.14161</v>
      </c>
      <c r="S223" s="4">
        <v>9.2163372664220873E-3</v>
      </c>
      <c r="T223" s="4">
        <v>0</v>
      </c>
      <c r="U223" s="4">
        <v>2.1888870070102153</v>
      </c>
      <c r="V223" s="4">
        <v>0</v>
      </c>
      <c r="W223" s="4">
        <v>2.3691754943999999E-2</v>
      </c>
      <c r="X223" s="4">
        <v>1.1836698394609674E-2</v>
      </c>
      <c r="Y223" s="4">
        <v>11.836698394609675</v>
      </c>
      <c r="Z223" s="4">
        <v>11.109508469385304</v>
      </c>
      <c r="AA223" s="4">
        <v>15.305612648467575</v>
      </c>
      <c r="AB223" s="4">
        <v>1.1562067416532906</v>
      </c>
      <c r="AC223" s="4">
        <v>31.203131984124198</v>
      </c>
      <c r="AD223" s="4">
        <v>79.478980939937614</v>
      </c>
      <c r="AE223" s="4">
        <v>3.4126321254991021</v>
      </c>
      <c r="AF223" s="4">
        <v>2.8498146567433142</v>
      </c>
      <c r="AG223" s="4">
        <v>1.146474172918309</v>
      </c>
      <c r="AH223" s="4">
        <v>5.1783519788677657</v>
      </c>
      <c r="AI223" s="4">
        <v>2.1588341605848775</v>
      </c>
      <c r="AJ223" s="4">
        <v>8.9506743088004264</v>
      </c>
      <c r="AK223" s="4">
        <v>25.984345023065682</v>
      </c>
      <c r="AL223" s="4">
        <v>1.146474172918309</v>
      </c>
      <c r="AM223" s="4">
        <v>2.425029671540877</v>
      </c>
      <c r="AN223" s="4">
        <v>121.36713862926779</v>
      </c>
      <c r="AO223" s="4">
        <v>5.668924033836132E-2</v>
      </c>
      <c r="AP223" s="4">
        <v>0</v>
      </c>
      <c r="AQ223" s="4">
        <v>0</v>
      </c>
      <c r="AR223" s="4">
        <v>0</v>
      </c>
      <c r="AS223" s="4">
        <v>3.9557780206730664</v>
      </c>
      <c r="AT223" s="4">
        <v>4.5222432553210981</v>
      </c>
      <c r="AU223" s="4">
        <v>285.07962028657988</v>
      </c>
      <c r="AV223" s="4">
        <v>376.99969492402801</v>
      </c>
      <c r="AW223" s="4">
        <v>0</v>
      </c>
      <c r="AX223" s="4">
        <v>1396.2951663852889</v>
      </c>
      <c r="AY223" s="4">
        <v>9.3649993583579116E-2</v>
      </c>
      <c r="AZ223" s="4">
        <v>3.0563323476519257</v>
      </c>
      <c r="BA223" s="4">
        <v>12.530278522307453</v>
      </c>
      <c r="BB223" s="4">
        <v>127.4345352</v>
      </c>
      <c r="BG223" s="4" t="s">
        <v>492</v>
      </c>
    </row>
    <row r="224" spans="1:59" x14ac:dyDescent="0.35">
      <c r="A224" s="4" t="s">
        <v>397</v>
      </c>
      <c r="B224" s="4" t="s">
        <v>236</v>
      </c>
      <c r="C224" s="4" t="s">
        <v>397</v>
      </c>
      <c r="D224" s="4">
        <v>0</v>
      </c>
      <c r="E224" s="4" t="s">
        <v>174</v>
      </c>
      <c r="F224" s="4">
        <v>42372</v>
      </c>
      <c r="G224" s="4">
        <v>2010</v>
      </c>
      <c r="H224" s="4">
        <v>126.53592</v>
      </c>
      <c r="I224" s="4">
        <v>3863.7400656183231</v>
      </c>
      <c r="J224" s="4">
        <v>30534.729313370648</v>
      </c>
      <c r="K224" s="4">
        <v>1.573747407535183E-2</v>
      </c>
      <c r="L224" s="4">
        <v>3.6452587410334934E-2</v>
      </c>
      <c r="M224" s="4">
        <v>149.80973496248475</v>
      </c>
      <c r="N224" s="4">
        <v>0</v>
      </c>
      <c r="O224" s="4">
        <v>7.7986970714624055</v>
      </c>
      <c r="P224" s="4">
        <v>28.884063227638539</v>
      </c>
      <c r="Q224" s="4">
        <v>0.95765</v>
      </c>
      <c r="R224" s="4">
        <v>0.86148667713709992</v>
      </c>
      <c r="S224" s="4">
        <v>7.5682067194832899E-3</v>
      </c>
      <c r="T224" s="4">
        <v>0</v>
      </c>
      <c r="U224" s="4">
        <v>2.0184321250954449</v>
      </c>
      <c r="V224" s="4">
        <v>0</v>
      </c>
      <c r="W224" s="4">
        <v>2.1933437969924811E-2</v>
      </c>
      <c r="X224" s="4">
        <v>1.0730122800069932E-2</v>
      </c>
      <c r="Y224" s="4">
        <v>10.730122800069932</v>
      </c>
      <c r="Z224" s="4">
        <v>10.203390185848729</v>
      </c>
      <c r="AA224" s="4">
        <v>13.810172085615653</v>
      </c>
      <c r="AB224" s="4">
        <v>0.60898762443225007</v>
      </c>
      <c r="AC224" s="4">
        <v>18.096254848976219</v>
      </c>
      <c r="AD224" s="4">
        <v>53.859077346795743</v>
      </c>
      <c r="AE224" s="4">
        <v>1.6238397099319322</v>
      </c>
      <c r="AF224" s="4">
        <v>1.2271104938931294</v>
      </c>
      <c r="AG224" s="4">
        <v>0.53384696045160895</v>
      </c>
      <c r="AH224" s="4">
        <v>4.5473571066032985</v>
      </c>
      <c r="AI224" s="4">
        <v>1.9754474007275711</v>
      </c>
      <c r="AJ224" s="4">
        <v>8.227942785121158</v>
      </c>
      <c r="AK224" s="4">
        <v>13.291660348279873</v>
      </c>
      <c r="AL224" s="4">
        <v>0.53384696045160895</v>
      </c>
      <c r="AM224" s="4">
        <v>0.83603884848761301</v>
      </c>
      <c r="AN224" s="4">
        <v>111.73475583014758</v>
      </c>
      <c r="AO224" s="4">
        <v>5.2190061485686765E-2</v>
      </c>
      <c r="AP224" s="4">
        <v>0</v>
      </c>
      <c r="AQ224" s="4">
        <v>0</v>
      </c>
      <c r="AR224" s="4">
        <v>0</v>
      </c>
      <c r="AS224" s="4">
        <v>3.7830275203827064</v>
      </c>
      <c r="AT224" s="4">
        <v>4.4614894000752816</v>
      </c>
      <c r="AU224" s="4">
        <v>284.86098788372738</v>
      </c>
      <c r="AV224" s="4">
        <v>371.4893820687426</v>
      </c>
      <c r="AW224" s="4">
        <v>0</v>
      </c>
      <c r="AX224" s="4">
        <v>1375.8866002546022</v>
      </c>
      <c r="AY224" s="4">
        <v>8.4799026237529482E-2</v>
      </c>
      <c r="AZ224" s="4">
        <v>2.7771337144422437</v>
      </c>
      <c r="BA224" s="4">
        <v>12.361941109976021</v>
      </c>
      <c r="BB224" s="4">
        <v>127.4345352</v>
      </c>
      <c r="BG224" s="4" t="s">
        <v>493</v>
      </c>
    </row>
    <row r="225" spans="1:59" x14ac:dyDescent="0.35">
      <c r="A225" s="4" t="s">
        <v>397</v>
      </c>
      <c r="B225" s="4" t="s">
        <v>236</v>
      </c>
      <c r="C225" s="4" t="s">
        <v>397</v>
      </c>
      <c r="D225" s="4">
        <v>0</v>
      </c>
      <c r="E225" s="4" t="s">
        <v>174</v>
      </c>
      <c r="F225" s="4">
        <v>49680</v>
      </c>
      <c r="G225" s="4">
        <v>2015</v>
      </c>
      <c r="H225" s="4">
        <v>126.071988</v>
      </c>
      <c r="I225" s="4">
        <v>4245.0110146193938</v>
      </c>
      <c r="J225" s="4">
        <v>33671.326057136452</v>
      </c>
      <c r="K225" s="4">
        <v>1.6692741743122869E-2</v>
      </c>
      <c r="L225" s="4">
        <v>3.3890600255820837E-2</v>
      </c>
      <c r="M225" s="4">
        <v>149.80973496248475</v>
      </c>
      <c r="N225" s="4">
        <v>0</v>
      </c>
      <c r="O225" s="4">
        <v>7.7652075374209053</v>
      </c>
      <c r="P225" s="4">
        <v>28.760027916373723</v>
      </c>
      <c r="Q225" s="4">
        <v>4.0817524718100655</v>
      </c>
      <c r="R225" s="4">
        <v>0.66504473463381508</v>
      </c>
      <c r="S225" s="4">
        <v>3.2376363191877845E-2</v>
      </c>
      <c r="T225" s="4">
        <v>0</v>
      </c>
      <c r="U225" s="4">
        <v>1.8292549797110786</v>
      </c>
      <c r="V225" s="4">
        <v>0</v>
      </c>
      <c r="W225" s="4">
        <v>2.1933437969924811E-2</v>
      </c>
      <c r="X225" s="4">
        <v>1.0304218491126445E-2</v>
      </c>
      <c r="Y225" s="4">
        <v>10.304218491126445</v>
      </c>
      <c r="Z225" s="4">
        <v>9.8802566321880079</v>
      </c>
      <c r="AA225" s="4">
        <v>13.256536677471262</v>
      </c>
      <c r="AB225" s="4">
        <v>0.31056524161629195</v>
      </c>
      <c r="AC225" s="4">
        <v>11.155994967309692</v>
      </c>
      <c r="AD225" s="4">
        <v>43.375972819258472</v>
      </c>
      <c r="AE225" s="4">
        <v>1.048233483421825</v>
      </c>
      <c r="AF225" s="4">
        <v>0.70578909606602547</v>
      </c>
      <c r="AG225" s="4">
        <v>0.21218591043176355</v>
      </c>
      <c r="AH225" s="4">
        <v>4.32692204801958</v>
      </c>
      <c r="AI225" s="4">
        <v>1.9102258984846028</v>
      </c>
      <c r="AJ225" s="4">
        <v>7.9700307337034051</v>
      </c>
      <c r="AK225" s="4">
        <v>6.4993143680423469</v>
      </c>
      <c r="AL225" s="4">
        <v>0.21218591043176355</v>
      </c>
      <c r="AM225" s="4">
        <v>0.32675695426519502</v>
      </c>
      <c r="AN225" s="4">
        <v>108.29489765738012</v>
      </c>
      <c r="AO225" s="4">
        <v>5.0583341998943702E-2</v>
      </c>
      <c r="AP225" s="4">
        <v>0</v>
      </c>
      <c r="AQ225" s="4">
        <v>0</v>
      </c>
      <c r="AR225" s="4">
        <v>0</v>
      </c>
      <c r="AS225" s="4">
        <v>3.6178211075498661</v>
      </c>
      <c r="AT225" s="4">
        <v>4.3192607280671016</v>
      </c>
      <c r="AU225" s="4">
        <v>277.12180102460502</v>
      </c>
      <c r="AV225" s="4">
        <v>358.28263175155075</v>
      </c>
      <c r="AW225" s="4">
        <v>0</v>
      </c>
      <c r="AX225" s="4">
        <v>1326.9727101909286</v>
      </c>
      <c r="AY225" s="4">
        <v>8.1732815152613006E-2</v>
      </c>
      <c r="AZ225" s="4">
        <v>2.4273714380574622</v>
      </c>
      <c r="BA225" s="4">
        <v>11.967852430198915</v>
      </c>
      <c r="BB225" s="4">
        <v>125.08777743216</v>
      </c>
      <c r="BG225" s="4" t="s">
        <v>494</v>
      </c>
    </row>
    <row r="226" spans="1:59" x14ac:dyDescent="0.35">
      <c r="A226" s="4" t="s">
        <v>397</v>
      </c>
      <c r="B226" s="4" t="s">
        <v>236</v>
      </c>
      <c r="C226" s="4" t="s">
        <v>397</v>
      </c>
      <c r="D226" s="4">
        <v>0</v>
      </c>
      <c r="E226" s="4" t="s">
        <v>174</v>
      </c>
      <c r="F226" s="4">
        <v>36891</v>
      </c>
      <c r="G226" s="4">
        <v>2020</v>
      </c>
      <c r="H226" s="4">
        <v>124.803628</v>
      </c>
      <c r="I226" s="4">
        <v>4561.8298042804072</v>
      </c>
      <c r="J226" s="4">
        <v>36552.060844580628</v>
      </c>
      <c r="K226" s="4">
        <v>1.6628731676657332E-2</v>
      </c>
      <c r="L226" s="4">
        <v>3.2153973157467271E-2</v>
      </c>
      <c r="M226" s="4">
        <v>149.80973496248475</v>
      </c>
      <c r="N226" s="4">
        <v>0</v>
      </c>
      <c r="O226" s="4">
        <v>7.6736493232928069</v>
      </c>
      <c r="P226" s="4">
        <v>28.420923419602985</v>
      </c>
      <c r="Q226" s="4">
        <v>4.0336252369575627</v>
      </c>
      <c r="R226" s="4">
        <v>0.31787473715108755</v>
      </c>
      <c r="S226" s="4">
        <v>3.2319775487276402E-2</v>
      </c>
      <c r="T226" s="4">
        <v>0</v>
      </c>
      <c r="U226" s="4">
        <v>1.6821428357744848</v>
      </c>
      <c r="V226" s="4">
        <v>0</v>
      </c>
      <c r="W226" s="4">
        <v>2.1933437969924811E-2</v>
      </c>
      <c r="X226" s="4">
        <v>9.9035258183193635E-3</v>
      </c>
      <c r="Y226" s="4">
        <v>9.9035258183193626</v>
      </c>
      <c r="Z226" s="4">
        <v>9.5252130175879053</v>
      </c>
      <c r="AA226" s="4">
        <v>12.740597527203452</v>
      </c>
      <c r="AB226" s="4">
        <v>0.20066396829318733</v>
      </c>
      <c r="AC226" s="4">
        <v>8.5116442339158738</v>
      </c>
      <c r="AD226" s="4">
        <v>39.191219923641604</v>
      </c>
      <c r="AE226" s="4">
        <v>0.83919484819570278</v>
      </c>
      <c r="AF226" s="4">
        <v>0.52268859375603216</v>
      </c>
      <c r="AG226" s="4">
        <v>0.10016591957813784</v>
      </c>
      <c r="AH226" s="4">
        <v>4.1432716643906975</v>
      </c>
      <c r="AI226" s="4">
        <v>1.8406043739748039</v>
      </c>
      <c r="AJ226" s="4">
        <v>7.6846086436131014</v>
      </c>
      <c r="AK226" s="4">
        <v>4.0207295136983534</v>
      </c>
      <c r="AL226" s="4">
        <v>0.10016591957813784</v>
      </c>
      <c r="AM226" s="4">
        <v>0.1571490235057689</v>
      </c>
      <c r="AN226" s="4">
        <v>104.43987721436092</v>
      </c>
      <c r="AO226" s="4">
        <v>4.8782704834124606E-2</v>
      </c>
      <c r="AP226" s="4">
        <v>0</v>
      </c>
      <c r="AQ226" s="4">
        <v>0</v>
      </c>
      <c r="AR226" s="4">
        <v>0</v>
      </c>
      <c r="AS226" s="4">
        <v>3.6178211075498661</v>
      </c>
      <c r="AT226" s="4">
        <v>4.2064397330967704</v>
      </c>
      <c r="AU226" s="4">
        <v>270.38560746807883</v>
      </c>
      <c r="AV226" s="4">
        <v>348.45897411934641</v>
      </c>
      <c r="AW226" s="4">
        <v>0</v>
      </c>
      <c r="AX226" s="4">
        <v>1290.5887930346159</v>
      </c>
      <c r="AY226" s="4">
        <v>7.9352867997710463E-2</v>
      </c>
      <c r="AZ226" s="4">
        <v>2.1709546921340186</v>
      </c>
      <c r="BA226" s="4">
        <v>11.655246847012144</v>
      </c>
      <c r="BB226" s="4">
        <v>122.74101966431999</v>
      </c>
      <c r="BG226" s="4" t="s">
        <v>495</v>
      </c>
    </row>
    <row r="227" spans="1:59" x14ac:dyDescent="0.35">
      <c r="A227" s="4" t="s">
        <v>397</v>
      </c>
      <c r="B227" s="4" t="s">
        <v>236</v>
      </c>
      <c r="C227" s="4" t="s">
        <v>397</v>
      </c>
      <c r="D227" s="4">
        <v>0</v>
      </c>
      <c r="E227" s="4" t="s">
        <v>174</v>
      </c>
      <c r="F227" s="4">
        <v>44199</v>
      </c>
      <c r="G227" s="4">
        <v>2025</v>
      </c>
      <c r="H227" s="4">
        <v>122.770562999999</v>
      </c>
      <c r="I227" s="4">
        <v>4794.5289711444238</v>
      </c>
      <c r="J227" s="4">
        <v>39052.757061515331</v>
      </c>
      <c r="K227" s="4">
        <v>1.6352924480303538E-2</v>
      </c>
      <c r="L227" s="4">
        <v>3.1040942404494502E-2</v>
      </c>
      <c r="M227" s="4">
        <v>149.80973496248475</v>
      </c>
      <c r="N227" s="4">
        <v>0</v>
      </c>
      <c r="O227" s="4">
        <v>7.5268898854309718</v>
      </c>
      <c r="P227" s="4">
        <v>27.877369946040634</v>
      </c>
      <c r="Q227" s="4">
        <v>3.9564816840818389</v>
      </c>
      <c r="R227" s="4">
        <v>0.32706025108323711</v>
      </c>
      <c r="S227" s="4">
        <v>3.2226631428593118E-2</v>
      </c>
      <c r="T227" s="4">
        <v>0</v>
      </c>
      <c r="U227" s="4">
        <v>1.5698914180581853</v>
      </c>
      <c r="V227" s="4">
        <v>0</v>
      </c>
      <c r="W227" s="4">
        <v>2.1933437969924811E-2</v>
      </c>
      <c r="X227" s="4">
        <v>9.6104045861571327E-3</v>
      </c>
      <c r="Y227" s="4">
        <v>9.6104045861571326</v>
      </c>
      <c r="Z227" s="4">
        <v>9.252787678469149</v>
      </c>
      <c r="AA227" s="4">
        <v>12.363331568488627</v>
      </c>
      <c r="AB227" s="4">
        <v>0.16286449152942364</v>
      </c>
      <c r="AC227" s="4">
        <v>7.5358156809785921</v>
      </c>
      <c r="AD227" s="4">
        <v>37.301480546610264</v>
      </c>
      <c r="AE227" s="4">
        <v>0.76154790694964858</v>
      </c>
      <c r="AF227" s="4">
        <v>0.45835672941231764</v>
      </c>
      <c r="AG227" s="4">
        <v>6.3314464013648958E-2</v>
      </c>
      <c r="AH227" s="4">
        <v>4.0142724440594453</v>
      </c>
      <c r="AI227" s="4">
        <v>1.7875979117602716</v>
      </c>
      <c r="AJ227" s="4">
        <v>7.4651897667088774</v>
      </c>
      <c r="AK227" s="4">
        <v>3.1727567820369837</v>
      </c>
      <c r="AL227" s="4">
        <v>6.3314464013648958E-2</v>
      </c>
      <c r="AM227" s="4">
        <v>0.10322402833567515</v>
      </c>
      <c r="AN227" s="4">
        <v>101.46648602189786</v>
      </c>
      <c r="AO227" s="4">
        <v>4.739386688479804E-2</v>
      </c>
      <c r="AP227" s="4">
        <v>0</v>
      </c>
      <c r="AQ227" s="4">
        <v>0</v>
      </c>
      <c r="AR227" s="4">
        <v>0</v>
      </c>
      <c r="AS227" s="4">
        <v>3.6178211075498661</v>
      </c>
      <c r="AT227" s="4">
        <v>4.1630335966429151</v>
      </c>
      <c r="AU227" s="4">
        <v>267.78673099931876</v>
      </c>
      <c r="AV227" s="4">
        <v>344.7385676898146</v>
      </c>
      <c r="AW227" s="4">
        <v>0</v>
      </c>
      <c r="AX227" s="4">
        <v>1276.8095099622763</v>
      </c>
      <c r="AY227" s="4">
        <v>7.8279388408092676E-2</v>
      </c>
      <c r="AZ227" s="4">
        <v>2.0044522921848542</v>
      </c>
      <c r="BA227" s="4">
        <v>11.534976673862099</v>
      </c>
      <c r="BB227" s="4">
        <v>117.8084034583015</v>
      </c>
      <c r="BG227" s="4" t="s">
        <v>496</v>
      </c>
    </row>
    <row r="228" spans="1:59" x14ac:dyDescent="0.35">
      <c r="A228" s="4" t="s">
        <v>397</v>
      </c>
      <c r="B228" s="4" t="s">
        <v>236</v>
      </c>
      <c r="C228" s="4" t="s">
        <v>397</v>
      </c>
      <c r="D228" s="4">
        <v>0</v>
      </c>
      <c r="E228" s="4" t="s">
        <v>174</v>
      </c>
      <c r="F228" s="4">
        <v>46026</v>
      </c>
      <c r="G228" s="4">
        <v>2030</v>
      </c>
      <c r="H228" s="4">
        <v>120.21754900000001</v>
      </c>
      <c r="I228" s="4">
        <v>5039.0981341684019</v>
      </c>
      <c r="J228" s="4">
        <v>41916.493690687392</v>
      </c>
      <c r="K228" s="4">
        <v>1.5967234899629073E-2</v>
      </c>
      <c r="L228" s="4">
        <v>3.0094914608166285E-2</v>
      </c>
      <c r="M228" s="4">
        <v>149.80973496248475</v>
      </c>
      <c r="N228" s="4">
        <v>0</v>
      </c>
      <c r="O228" s="4">
        <v>7.3425972536198598</v>
      </c>
      <c r="P228" s="4">
        <v>27.194804643036516</v>
      </c>
      <c r="Q228" s="4">
        <v>3.8596089473511945</v>
      </c>
      <c r="R228" s="4">
        <v>0.1858669872253973</v>
      </c>
      <c r="S228" s="4">
        <v>3.2105204102532439E-2</v>
      </c>
      <c r="T228" s="4">
        <v>0</v>
      </c>
      <c r="U228" s="4">
        <v>1.4571252748249173</v>
      </c>
      <c r="V228" s="4">
        <v>0</v>
      </c>
      <c r="W228" s="4">
        <v>2.1933437969924811E-2</v>
      </c>
      <c r="X228" s="4">
        <v>9.3369153831224759E-3</v>
      </c>
      <c r="Y228" s="4">
        <v>9.3369153831224754</v>
      </c>
      <c r="Z228" s="4">
        <v>8.9923293871545109</v>
      </c>
      <c r="AA228" s="4">
        <v>12.012399584414426</v>
      </c>
      <c r="AB228" s="4">
        <v>0.14857720254229859</v>
      </c>
      <c r="AC228" s="4">
        <v>7.1055437490475732</v>
      </c>
      <c r="AD228" s="4">
        <v>36.120667378754042</v>
      </c>
      <c r="AE228" s="4">
        <v>0.72358210346768026</v>
      </c>
      <c r="AF228" s="4">
        <v>0.43023687915535452</v>
      </c>
      <c r="AG228" s="4">
        <v>5.1089947331102413E-2</v>
      </c>
      <c r="AH228" s="4">
        <v>3.8973518676874179</v>
      </c>
      <c r="AI228" s="4">
        <v>1.7371424551426875</v>
      </c>
      <c r="AJ228" s="4">
        <v>7.2551869320118234</v>
      </c>
      <c r="AK228" s="4">
        <v>2.8650821761846799</v>
      </c>
      <c r="AL228" s="4">
        <v>5.1089947331102413E-2</v>
      </c>
      <c r="AM228" s="4">
        <v>8.5083030201398027E-2</v>
      </c>
      <c r="AN228" s="4">
        <v>98.615385415416142</v>
      </c>
      <c r="AO228" s="4">
        <v>4.6062149507795351E-2</v>
      </c>
      <c r="AP228" s="4">
        <v>0</v>
      </c>
      <c r="AQ228" s="4">
        <v>0</v>
      </c>
      <c r="AR228" s="4">
        <v>0</v>
      </c>
      <c r="AS228" s="4">
        <v>3.6178211075498661</v>
      </c>
      <c r="AT228" s="4">
        <v>4.1463337556040534</v>
      </c>
      <c r="AU228" s="4">
        <v>266.78577129876834</v>
      </c>
      <c r="AV228" s="4">
        <v>343.33452678481655</v>
      </c>
      <c r="AW228" s="4">
        <v>0</v>
      </c>
      <c r="AX228" s="4">
        <v>1271.6093584622836</v>
      </c>
      <c r="AY228" s="4">
        <v>7.766682535777264E-2</v>
      </c>
      <c r="AZ228" s="4">
        <v>1.8528941359192916</v>
      </c>
      <c r="BA228" s="4">
        <v>11.488704581079611</v>
      </c>
      <c r="BB228" s="4">
        <v>112.875787252283</v>
      </c>
      <c r="BG228" s="4" t="s">
        <v>497</v>
      </c>
    </row>
    <row r="229" spans="1:59" x14ac:dyDescent="0.35">
      <c r="A229" s="4" t="s">
        <v>397</v>
      </c>
      <c r="B229" s="4" t="s">
        <v>236</v>
      </c>
      <c r="C229" s="4" t="s">
        <v>397</v>
      </c>
      <c r="D229" s="4">
        <v>0</v>
      </c>
      <c r="E229" s="4" t="s">
        <v>174</v>
      </c>
      <c r="F229" s="4">
        <v>47853</v>
      </c>
      <c r="G229" s="4">
        <v>2035</v>
      </c>
      <c r="H229" s="4">
        <v>117.34894899999901</v>
      </c>
      <c r="I229" s="4">
        <v>5296.1427824511484</v>
      </c>
      <c r="J229" s="4">
        <v>45131.574058249069</v>
      </c>
      <c r="K229" s="4">
        <v>1.5522265713234491E-2</v>
      </c>
      <c r="L229" s="4">
        <v>2.9176781359499349E-2</v>
      </c>
      <c r="M229" s="4">
        <v>149.80973496248475</v>
      </c>
      <c r="N229" s="4">
        <v>0</v>
      </c>
      <c r="O229" s="4">
        <v>7.1355236364701886</v>
      </c>
      <c r="P229" s="4">
        <v>26.427865320259958</v>
      </c>
      <c r="Q229" s="4">
        <v>3.7507614703746746</v>
      </c>
      <c r="R229" s="4">
        <v>0.17835031316801436</v>
      </c>
      <c r="S229" s="4">
        <v>3.1962463254568273E-2</v>
      </c>
      <c r="T229" s="4">
        <v>0</v>
      </c>
      <c r="U229" s="4">
        <v>1.3473057524268146</v>
      </c>
      <c r="V229" s="4">
        <v>0</v>
      </c>
      <c r="W229" s="4">
        <v>2.1933437969924811E-2</v>
      </c>
      <c r="X229" s="4">
        <v>9.0596300896726052E-3</v>
      </c>
      <c r="Y229" s="4">
        <v>9.0596300896726056</v>
      </c>
      <c r="Z229" s="4">
        <v>8.7260487805642715</v>
      </c>
      <c r="AA229" s="4">
        <v>11.656154405236309</v>
      </c>
      <c r="AB229" s="4">
        <v>0.14153506368263646</v>
      </c>
      <c r="AC229" s="4">
        <v>6.8362683507088065</v>
      </c>
      <c r="AD229" s="4">
        <v>35.048781493099455</v>
      </c>
      <c r="AE229" s="4">
        <v>0.69748935440720516</v>
      </c>
      <c r="AF229" s="4">
        <v>0.4131997894126006</v>
      </c>
      <c r="AG229" s="4">
        <v>4.6626385822004186E-2</v>
      </c>
      <c r="AH229" s="4">
        <v>3.7804797233992469</v>
      </c>
      <c r="AI229" s="4">
        <v>1.6856514728499734</v>
      </c>
      <c r="AJ229" s="4">
        <v>7.0403973077142981</v>
      </c>
      <c r="AK229" s="4">
        <v>2.7212933988030166</v>
      </c>
      <c r="AL229" s="4">
        <v>4.6626385822004186E-2</v>
      </c>
      <c r="AM229" s="4">
        <v>7.8259967745850229E-2</v>
      </c>
      <c r="AN229" s="4">
        <v>95.697091904785822</v>
      </c>
      <c r="AO229" s="4">
        <v>4.4699047072733845E-2</v>
      </c>
      <c r="AP229" s="4">
        <v>0</v>
      </c>
      <c r="AQ229" s="4">
        <v>0</v>
      </c>
      <c r="AR229" s="4">
        <v>0</v>
      </c>
      <c r="AS229" s="4">
        <v>3.6178211075498661</v>
      </c>
      <c r="AT229" s="4">
        <v>4.1399087495217977</v>
      </c>
      <c r="AU229" s="4">
        <v>266.40052922916306</v>
      </c>
      <c r="AV229" s="4">
        <v>342.80597316073698</v>
      </c>
      <c r="AW229" s="4">
        <v>0</v>
      </c>
      <c r="AX229" s="4">
        <v>1269.6517524471737</v>
      </c>
      <c r="AY229" s="4">
        <v>7.7202481716923441E-2</v>
      </c>
      <c r="AZ229" s="4">
        <v>1.7106091096508635</v>
      </c>
      <c r="BA229" s="4">
        <v>11.470902107578555</v>
      </c>
      <c r="BB229" s="4">
        <v>112.875787252283</v>
      </c>
      <c r="BG229" s="4" t="s">
        <v>498</v>
      </c>
    </row>
    <row r="230" spans="1:59" x14ac:dyDescent="0.35">
      <c r="A230" s="4" t="s">
        <v>397</v>
      </c>
      <c r="B230" s="4" t="s">
        <v>236</v>
      </c>
      <c r="C230" s="4" t="s">
        <v>397</v>
      </c>
      <c r="D230" s="4">
        <v>0</v>
      </c>
      <c r="E230" s="4" t="s">
        <v>174</v>
      </c>
      <c r="F230" s="4">
        <v>49680</v>
      </c>
      <c r="G230" s="4">
        <v>2040</v>
      </c>
      <c r="H230" s="4">
        <v>114.340034</v>
      </c>
      <c r="I230" s="4">
        <v>5566.2992911207348</v>
      </c>
      <c r="J230" s="4">
        <v>48681.980373739745</v>
      </c>
      <c r="K230" s="4">
        <v>1.5051740318975007E-2</v>
      </c>
      <c r="L230" s="4">
        <v>2.8262777176494266E-2</v>
      </c>
      <c r="M230" s="4">
        <v>149.80973496248475</v>
      </c>
      <c r="N230" s="4">
        <v>0</v>
      </c>
      <c r="O230" s="4">
        <v>6.9183211987843913</v>
      </c>
      <c r="P230" s="4">
        <v>25.623411847349598</v>
      </c>
      <c r="Q230" s="4">
        <v>3.6365898165412429</v>
      </c>
      <c r="R230" s="4">
        <v>0.17167107180944879</v>
      </c>
      <c r="S230" s="4">
        <v>3.1805044036817783E-2</v>
      </c>
      <c r="T230" s="4">
        <v>0</v>
      </c>
      <c r="U230" s="4">
        <v>1.2428942169567452</v>
      </c>
      <c r="V230" s="4">
        <v>0</v>
      </c>
      <c r="W230" s="4">
        <v>2.1933437969924811E-2</v>
      </c>
      <c r="X230" s="4">
        <v>8.7787380453619446E-3</v>
      </c>
      <c r="Y230" s="4">
        <v>8.7787380453619441</v>
      </c>
      <c r="Z230" s="4">
        <v>8.4556993118740067</v>
      </c>
      <c r="AA230" s="4">
        <v>11.294900979171985</v>
      </c>
      <c r="AB230" s="4">
        <v>0.13646378861959096</v>
      </c>
      <c r="AC230" s="4">
        <v>6.6091841243103069</v>
      </c>
      <c r="AD230" s="4">
        <v>33.971090792102672</v>
      </c>
      <c r="AE230" s="4">
        <v>0.67507063632696918</v>
      </c>
      <c r="AF230" s="4">
        <v>0.39965205196880904</v>
      </c>
      <c r="AG230" s="4">
        <v>4.4549424961200172E-2</v>
      </c>
      <c r="AH230" s="4">
        <v>3.6628077745140226</v>
      </c>
      <c r="AI230" s="4">
        <v>1.6334078800887077</v>
      </c>
      <c r="AJ230" s="4">
        <v>6.822291431785299</v>
      </c>
      <c r="AK230" s="4">
        <v>2.6216683668107392</v>
      </c>
      <c r="AL230" s="4">
        <v>4.4549424961200172E-2</v>
      </c>
      <c r="AM230" s="4">
        <v>7.5086815893262687E-2</v>
      </c>
      <c r="AN230" s="4">
        <v>92.732924593013223</v>
      </c>
      <c r="AO230" s="4">
        <v>4.3314517495469274E-2</v>
      </c>
      <c r="AP230" s="4">
        <v>0</v>
      </c>
      <c r="AQ230" s="4">
        <v>0</v>
      </c>
      <c r="AR230" s="4">
        <v>0</v>
      </c>
      <c r="AS230" s="4">
        <v>3.6178211075498661</v>
      </c>
      <c r="AT230" s="4">
        <v>4.1374368275998483</v>
      </c>
      <c r="AU230" s="4">
        <v>266.25226462536739</v>
      </c>
      <c r="AV230" s="4">
        <v>342.60613292487778</v>
      </c>
      <c r="AW230" s="4">
        <v>0</v>
      </c>
      <c r="AX230" s="4">
        <v>1268.9116034254732</v>
      </c>
      <c r="AY230" s="4">
        <v>7.6777465759385238E-2</v>
      </c>
      <c r="AZ230" s="4">
        <v>1.5771228937268316</v>
      </c>
      <c r="BA230" s="4">
        <v>11.464052880675297</v>
      </c>
      <c r="BB230" s="4">
        <v>112.875787252283</v>
      </c>
      <c r="BG230" s="4" t="s">
        <v>499</v>
      </c>
    </row>
    <row r="231" spans="1:59" x14ac:dyDescent="0.35">
      <c r="A231" s="4" t="s">
        <v>397</v>
      </c>
      <c r="B231" s="4" t="s">
        <v>236</v>
      </c>
      <c r="C231" s="4" t="s">
        <v>397</v>
      </c>
      <c r="D231" s="4">
        <v>0</v>
      </c>
      <c r="E231" s="4" t="s">
        <v>174</v>
      </c>
      <c r="F231" s="4">
        <v>51507</v>
      </c>
      <c r="G231" s="4">
        <v>2045</v>
      </c>
      <c r="H231" s="4">
        <v>111.365735</v>
      </c>
      <c r="I231" s="4">
        <v>5850.2364968323973</v>
      </c>
      <c r="J231" s="4">
        <v>52531.745934531806</v>
      </c>
      <c r="K231" s="4">
        <v>1.4585353175809619E-2</v>
      </c>
      <c r="L231" s="4">
        <v>2.7376027629390648E-2</v>
      </c>
      <c r="M231" s="4">
        <v>149.80973496248475</v>
      </c>
      <c r="N231" s="4">
        <v>0</v>
      </c>
      <c r="O231" s="4">
        <v>6.7036175620227541</v>
      </c>
      <c r="P231" s="4">
        <v>24.828213192676866</v>
      </c>
      <c r="Q231" s="4">
        <v>3.5237316481233134</v>
      </c>
      <c r="R231" s="4">
        <v>0.16804777940761328</v>
      </c>
      <c r="S231" s="4">
        <v>3.1641075669489482E-2</v>
      </c>
      <c r="T231" s="4">
        <v>0</v>
      </c>
      <c r="U231" s="4">
        <v>1.1458712080532847</v>
      </c>
      <c r="V231" s="4">
        <v>0</v>
      </c>
      <c r="W231" s="4">
        <v>2.1933437969924811E-2</v>
      </c>
      <c r="X231" s="4">
        <v>8.5044054166648064E-3</v>
      </c>
      <c r="Y231" s="4">
        <v>8.504405416664806</v>
      </c>
      <c r="Z231" s="4">
        <v>8.1915208877291015</v>
      </c>
      <c r="AA231" s="4">
        <v>10.94200829425793</v>
      </c>
      <c r="AB231" s="4">
        <v>0.13199436771562434</v>
      </c>
      <c r="AC231" s="4">
        <v>6.3981102768444789</v>
      </c>
      <c r="AD231" s="4">
        <v>32.916625771502311</v>
      </c>
      <c r="AE231" s="4">
        <v>0.65369719916439317</v>
      </c>
      <c r="AF231" s="4">
        <v>0.38690543163020341</v>
      </c>
      <c r="AG231" s="4">
        <v>4.292560843047652E-2</v>
      </c>
      <c r="AH231" s="4">
        <v>3.5481685636081943</v>
      </c>
      <c r="AI231" s="4">
        <v>1.5823688434934882</v>
      </c>
      <c r="AJ231" s="4">
        <v>6.6091520442356133</v>
      </c>
      <c r="AK231" s="4">
        <v>2.5351636981442098</v>
      </c>
      <c r="AL231" s="4">
        <v>4.292560843047652E-2</v>
      </c>
      <c r="AM231" s="4">
        <v>7.2479547317390786E-2</v>
      </c>
      <c r="AN231" s="4">
        <v>89.8359669465179</v>
      </c>
      <c r="AO231" s="4">
        <v>4.1961380805200267E-2</v>
      </c>
      <c r="AP231" s="4">
        <v>0</v>
      </c>
      <c r="AQ231" s="4">
        <v>0</v>
      </c>
      <c r="AR231" s="4">
        <v>0</v>
      </c>
      <c r="AS231" s="4">
        <v>3.6178211075498661</v>
      </c>
      <c r="AT231" s="4">
        <v>4.1364857937938124</v>
      </c>
      <c r="AU231" s="4">
        <v>266.19523495089834</v>
      </c>
      <c r="AV231" s="4">
        <v>342.52990139351624</v>
      </c>
      <c r="AW231" s="4">
        <v>0</v>
      </c>
      <c r="AX231" s="4">
        <v>1268.6292644204304</v>
      </c>
      <c r="AY231" s="4">
        <v>7.636465037172166E-2</v>
      </c>
      <c r="AZ231" s="4">
        <v>1.4536857477931884</v>
      </c>
      <c r="BA231" s="4">
        <v>11.461417746340199</v>
      </c>
      <c r="BB231" s="4">
        <v>112.875787252283</v>
      </c>
      <c r="BG231" s="4" t="s">
        <v>500</v>
      </c>
    </row>
    <row r="232" spans="1:59" x14ac:dyDescent="0.35">
      <c r="A232" s="4" t="s">
        <v>397</v>
      </c>
      <c r="B232" s="4" t="s">
        <v>236</v>
      </c>
      <c r="C232" s="4" t="s">
        <v>397</v>
      </c>
      <c r="D232" s="4">
        <v>0</v>
      </c>
      <c r="E232" s="4" t="s">
        <v>174</v>
      </c>
      <c r="F232" s="4">
        <v>53334</v>
      </c>
      <c r="G232" s="4">
        <v>2050</v>
      </c>
      <c r="H232" s="4">
        <v>108.548677</v>
      </c>
      <c r="I232" s="4">
        <v>6148.6573536326659</v>
      </c>
      <c r="J232" s="4">
        <v>56644.240386574827</v>
      </c>
      <c r="K232" s="4">
        <v>1.4143180889481312E-2</v>
      </c>
      <c r="L232" s="4">
        <v>2.6541984391029467E-2</v>
      </c>
      <c r="M232" s="4">
        <v>149.80973496248475</v>
      </c>
      <c r="N232" s="4">
        <v>0</v>
      </c>
      <c r="O232" s="4">
        <v>6.5002645710933056</v>
      </c>
      <c r="P232" s="4">
        <v>24.075053967012241</v>
      </c>
      <c r="Q232" s="4">
        <v>3.4168399044865514</v>
      </c>
      <c r="R232" s="4">
        <v>0.16034177240052438</v>
      </c>
      <c r="S232" s="4">
        <v>3.1477490089414459E-2</v>
      </c>
      <c r="T232" s="4">
        <v>0</v>
      </c>
      <c r="U232" s="4">
        <v>1.0571843895729378</v>
      </c>
      <c r="V232" s="4">
        <v>0</v>
      </c>
      <c r="W232" s="4">
        <v>2.1933437969924811E-2</v>
      </c>
      <c r="X232" s="4">
        <v>8.2457371698990475E-3</v>
      </c>
      <c r="Y232" s="4">
        <v>8.2457371698990478</v>
      </c>
      <c r="Z232" s="4">
        <v>7.9423745723142414</v>
      </c>
      <c r="AA232" s="4">
        <v>10.60923656942189</v>
      </c>
      <c r="AB232" s="4">
        <v>0.12795866895724917</v>
      </c>
      <c r="AC232" s="4">
        <v>6.2030416927451846</v>
      </c>
      <c r="AD232" s="4">
        <v>31.920804573569377</v>
      </c>
      <c r="AE232" s="4">
        <v>0.63377160203277394</v>
      </c>
      <c r="AF232" s="4">
        <v>0.37509758663885762</v>
      </c>
      <c r="AG232" s="4">
        <v>4.157786717667751E-2</v>
      </c>
      <c r="AH232" s="4">
        <v>3.4401746304342411</v>
      </c>
      <c r="AI232" s="4">
        <v>1.5342382311048208</v>
      </c>
      <c r="AJ232" s="4">
        <v>6.4081363412094206</v>
      </c>
      <c r="AK232" s="4">
        <v>2.4575829635909066</v>
      </c>
      <c r="AL232" s="4">
        <v>4.157786717667751E-2</v>
      </c>
      <c r="AM232" s="4">
        <v>7.0234666823974501E-2</v>
      </c>
      <c r="AN232" s="4">
        <v>87.103691375680881</v>
      </c>
      <c r="AO232" s="4">
        <v>4.0685165280510777E-2</v>
      </c>
      <c r="AP232" s="4">
        <v>0</v>
      </c>
      <c r="AQ232" s="4">
        <v>0</v>
      </c>
      <c r="AR232" s="4">
        <v>0</v>
      </c>
      <c r="AS232" s="4">
        <v>3.6178211075498661</v>
      </c>
      <c r="AT232" s="4">
        <v>4.1361198982158847</v>
      </c>
      <c r="AU232" s="4">
        <v>266.17329082584325</v>
      </c>
      <c r="AV232" s="4">
        <v>342.50129537393343</v>
      </c>
      <c r="AW232" s="4">
        <v>0</v>
      </c>
      <c r="AX232" s="4">
        <v>1268.5233161997533</v>
      </c>
      <c r="AY232" s="4">
        <v>7.5963497647226486E-2</v>
      </c>
      <c r="AZ232" s="4">
        <v>1.3410630476956753</v>
      </c>
      <c r="BA232" s="4">
        <v>11.460403919077343</v>
      </c>
      <c r="BB232" s="4">
        <v>112.875787252283</v>
      </c>
      <c r="BG232" s="4" t="s">
        <v>501</v>
      </c>
    </row>
    <row r="233" spans="1:59" x14ac:dyDescent="0.35">
      <c r="A233" s="4" t="s">
        <v>397</v>
      </c>
      <c r="B233" s="4" t="s">
        <v>236</v>
      </c>
      <c r="C233" s="4" t="s">
        <v>397</v>
      </c>
      <c r="D233" s="4">
        <v>0</v>
      </c>
      <c r="E233" s="4" t="s">
        <v>175</v>
      </c>
      <c r="F233" s="4">
        <v>53334</v>
      </c>
      <c r="G233" s="4">
        <v>2000</v>
      </c>
      <c r="H233" s="4">
        <v>125.72031</v>
      </c>
      <c r="I233" s="4">
        <v>3624.5930488341396</v>
      </c>
      <c r="J233" s="4">
        <v>28830.608585312424</v>
      </c>
      <c r="K233" s="4">
        <v>1.0725632909743469E-2</v>
      </c>
      <c r="L233" s="4">
        <v>0.54089366844120268</v>
      </c>
      <c r="M233" s="4">
        <v>92.708349951067106</v>
      </c>
      <c r="N233" s="4">
        <v>0</v>
      </c>
      <c r="O233" s="4">
        <v>259.12064629250023</v>
      </c>
      <c r="P233" s="4">
        <v>215.93387191041685</v>
      </c>
      <c r="Q233" s="4">
        <v>15.347763</v>
      </c>
      <c r="R233" s="4">
        <v>5.3E-3</v>
      </c>
      <c r="S233" s="4">
        <v>0.1220786283457303</v>
      </c>
      <c r="T233" s="4">
        <v>0</v>
      </c>
      <c r="U233" s="4">
        <v>71.48958318944166</v>
      </c>
      <c r="V233" s="4">
        <v>0</v>
      </c>
      <c r="W233" s="4">
        <v>0.77318057831000009</v>
      </c>
      <c r="X233" s="4">
        <v>0.12505743496086952</v>
      </c>
      <c r="Y233" s="4">
        <v>125.05743496086951</v>
      </c>
      <c r="Z233" s="4">
        <v>108.79020627220454</v>
      </c>
      <c r="AA233" s="4">
        <v>146.28896411206935</v>
      </c>
      <c r="AB233" s="4">
        <v>42.315451630413527</v>
      </c>
      <c r="AC233" s="4">
        <v>1072.5489400502424</v>
      </c>
      <c r="AD233" s="4">
        <v>1337.0263215208379</v>
      </c>
      <c r="AE233" s="4">
        <v>70.875458154904535</v>
      </c>
      <c r="AF233" s="4">
        <v>62.386017975054969</v>
      </c>
      <c r="AG233" s="4">
        <v>17.880788297570898</v>
      </c>
      <c r="AH233" s="4">
        <v>56.854271379480636</v>
      </c>
      <c r="AI233" s="4">
        <v>21.355509177660494</v>
      </c>
      <c r="AJ233" s="4">
        <v>87.434697094544049</v>
      </c>
      <c r="AK233" s="4">
        <v>1021.7671056108335</v>
      </c>
      <c r="AL233" s="4">
        <v>17.880788297570898</v>
      </c>
      <c r="AM233" s="4">
        <v>58.252612846265876</v>
      </c>
      <c r="AN233" s="4">
        <v>1180.9728939397419</v>
      </c>
      <c r="AO233" s="4">
        <v>0.55161930135094617</v>
      </c>
      <c r="AP233" s="4">
        <v>0</v>
      </c>
      <c r="AQ233" s="4">
        <v>0</v>
      </c>
      <c r="AR233" s="4">
        <v>0</v>
      </c>
      <c r="AS233" s="4">
        <v>5.8138074390243908</v>
      </c>
      <c r="AT233" s="4">
        <v>6.6463414634146343</v>
      </c>
      <c r="AU233" s="4">
        <v>404.91422823565881</v>
      </c>
      <c r="AV233" s="4">
        <v>579.14691129491405</v>
      </c>
      <c r="AW233" s="4">
        <v>0</v>
      </c>
      <c r="AX233" s="4">
        <v>482.62242607909502</v>
      </c>
      <c r="AY233" s="4">
        <v>0.99472738303675445</v>
      </c>
      <c r="AZ233" s="4">
        <v>34.502476078271627</v>
      </c>
      <c r="BA233" s="4">
        <v>18.415751871143566</v>
      </c>
      <c r="BB233" s="4">
        <v>127.4345352</v>
      </c>
      <c r="BG233" s="4" t="s">
        <v>502</v>
      </c>
    </row>
    <row r="234" spans="1:59" x14ac:dyDescent="0.35">
      <c r="A234" s="4" t="s">
        <v>397</v>
      </c>
      <c r="B234" s="4" t="s">
        <v>236</v>
      </c>
      <c r="C234" s="4" t="s">
        <v>397</v>
      </c>
      <c r="D234" s="4">
        <v>0</v>
      </c>
      <c r="E234" s="4" t="s">
        <v>175</v>
      </c>
      <c r="F234" s="4">
        <v>47853</v>
      </c>
      <c r="G234" s="4">
        <v>2005</v>
      </c>
      <c r="H234" s="4">
        <v>126.392944</v>
      </c>
      <c r="I234" s="4">
        <v>3872.8440000000001</v>
      </c>
      <c r="J234" s="4">
        <v>30641.299090240354</v>
      </c>
      <c r="K234" s="4">
        <v>0.11955502003450104</v>
      </c>
      <c r="L234" s="4">
        <v>0.40924081064993278</v>
      </c>
      <c r="M234" s="4">
        <v>121.25904245677594</v>
      </c>
      <c r="N234" s="4">
        <v>0</v>
      </c>
      <c r="O234" s="4">
        <v>274.99659192072659</v>
      </c>
      <c r="P234" s="4">
        <v>199.2728926961787</v>
      </c>
      <c r="Q234" s="4">
        <v>14.089181999999999</v>
      </c>
      <c r="R234" s="4">
        <v>5.5499999999999994E-3</v>
      </c>
      <c r="S234" s="4">
        <v>0.11147127010507801</v>
      </c>
      <c r="T234" s="4">
        <v>0</v>
      </c>
      <c r="U234" s="4">
        <v>71.006369458910967</v>
      </c>
      <c r="V234" s="4">
        <v>0</v>
      </c>
      <c r="W234" s="4">
        <v>0.76854835324799997</v>
      </c>
      <c r="X234" s="4">
        <v>0.11651456765109859</v>
      </c>
      <c r="Y234" s="4">
        <v>116.51456765109859</v>
      </c>
      <c r="Z234" s="4">
        <v>103.62922002658672</v>
      </c>
      <c r="AA234" s="4">
        <v>142.33148351671827</v>
      </c>
      <c r="AB234" s="4">
        <v>31.298860861053384</v>
      </c>
      <c r="AC234" s="4">
        <v>763.78211111805149</v>
      </c>
      <c r="AD234" s="4">
        <v>2093.1177590038283</v>
      </c>
      <c r="AE234" s="4">
        <v>28.107021396630728</v>
      </c>
      <c r="AF234" s="4">
        <v>23.15602515450637</v>
      </c>
      <c r="AG234" s="4">
        <v>8.2901311906455319</v>
      </c>
      <c r="AH234" s="4">
        <v>48.303538511159786</v>
      </c>
      <c r="AI234" s="4">
        <v>20.137551624301025</v>
      </c>
      <c r="AJ234" s="4">
        <v>83.491668402285697</v>
      </c>
      <c r="AK234" s="4">
        <v>715.10139552252826</v>
      </c>
      <c r="AL234" s="4">
        <v>8.2901311906455319</v>
      </c>
      <c r="AM234" s="4">
        <v>19.193641326963782</v>
      </c>
      <c r="AN234" s="4">
        <v>1132.1096650121676</v>
      </c>
      <c r="AO234" s="4">
        <v>0.52879583068443381</v>
      </c>
      <c r="AP234" s="4">
        <v>0</v>
      </c>
      <c r="AQ234" s="4">
        <v>0</v>
      </c>
      <c r="AR234" s="4">
        <v>0</v>
      </c>
      <c r="AS234" s="4">
        <v>5.8138074390243908</v>
      </c>
      <c r="AT234" s="4">
        <v>6.6463414634146343</v>
      </c>
      <c r="AU234" s="4">
        <v>418.98156479105876</v>
      </c>
      <c r="AV234" s="4">
        <v>584.69853111804048</v>
      </c>
      <c r="AW234" s="4">
        <v>0</v>
      </c>
      <c r="AX234" s="4">
        <v>423.69458776669603</v>
      </c>
      <c r="AY234" s="4">
        <v>0.92184392548921545</v>
      </c>
      <c r="AZ234" s="4">
        <v>30.085014436702998</v>
      </c>
      <c r="BA234" s="4">
        <v>18.415751871143566</v>
      </c>
      <c r="BB234" s="4">
        <v>127.4345352</v>
      </c>
      <c r="BG234" s="4" t="s">
        <v>503</v>
      </c>
    </row>
    <row r="235" spans="1:59" x14ac:dyDescent="0.35">
      <c r="A235" s="4" t="s">
        <v>397</v>
      </c>
      <c r="B235" s="4" t="s">
        <v>236</v>
      </c>
      <c r="C235" s="4" t="s">
        <v>397</v>
      </c>
      <c r="D235" s="4">
        <v>0</v>
      </c>
      <c r="E235" s="4" t="s">
        <v>175</v>
      </c>
      <c r="F235" s="4">
        <v>42372</v>
      </c>
      <c r="G235" s="4">
        <v>2010</v>
      </c>
      <c r="H235" s="4">
        <v>126.53592</v>
      </c>
      <c r="I235" s="4">
        <v>3863.7400656183231</v>
      </c>
      <c r="J235" s="4">
        <v>30534.729313370648</v>
      </c>
      <c r="K235" s="4">
        <v>0.14835254847024329</v>
      </c>
      <c r="L235" s="4">
        <v>0.34362783202874941</v>
      </c>
      <c r="M235" s="4">
        <v>149.80973496248475</v>
      </c>
      <c r="N235" s="4">
        <v>0</v>
      </c>
      <c r="O235" s="4">
        <v>272.36824953408643</v>
      </c>
      <c r="P235" s="4">
        <v>185.2845234925758</v>
      </c>
      <c r="Q235" s="4">
        <v>13.076451</v>
      </c>
      <c r="R235" s="4">
        <v>4.9977384465204873</v>
      </c>
      <c r="S235" s="4">
        <v>0.10334180997775178</v>
      </c>
      <c r="T235" s="4">
        <v>0</v>
      </c>
      <c r="U235" s="4">
        <v>70.493419564573813</v>
      </c>
      <c r="V235" s="4">
        <v>0</v>
      </c>
      <c r="W235" s="4">
        <v>0.76602181766917277</v>
      </c>
      <c r="X235" s="4">
        <v>0.10457019433670027</v>
      </c>
      <c r="Y235" s="4">
        <v>104.57019433670027</v>
      </c>
      <c r="Z235" s="4">
        <v>96.184362360908708</v>
      </c>
      <c r="AA235" s="4">
        <v>130.88795920213499</v>
      </c>
      <c r="AB235" s="4">
        <v>17.159842267577801</v>
      </c>
      <c r="AC235" s="4">
        <v>428.78608526631513</v>
      </c>
      <c r="AD235" s="4">
        <v>1295.361481480971</v>
      </c>
      <c r="AE235" s="4">
        <v>14.280494729584213</v>
      </c>
      <c r="AF235" s="4">
        <v>10.624196333367783</v>
      </c>
      <c r="AG235" s="4">
        <v>4.0759225302979889</v>
      </c>
      <c r="AH235" s="4">
        <v>42.866600106471481</v>
      </c>
      <c r="AI235" s="4">
        <v>18.621962415125566</v>
      </c>
      <c r="AJ235" s="4">
        <v>77.562399945783142</v>
      </c>
      <c r="AK235" s="4">
        <v>383.49458410101715</v>
      </c>
      <c r="AL235" s="4">
        <v>4.0759225302979889</v>
      </c>
      <c r="AM235" s="4">
        <v>6.9376787966574804</v>
      </c>
      <c r="AN235" s="4">
        <v>1053.2907247743719</v>
      </c>
      <c r="AO235" s="4">
        <v>0.49198038049899268</v>
      </c>
      <c r="AP235" s="4">
        <v>0</v>
      </c>
      <c r="AQ235" s="4">
        <v>0</v>
      </c>
      <c r="AR235" s="4">
        <v>0</v>
      </c>
      <c r="AS235" s="4">
        <v>5.5577865609756092</v>
      </c>
      <c r="AT235" s="4">
        <v>6.5563026193086049</v>
      </c>
      <c r="AU235" s="4">
        <v>418.61240476941941</v>
      </c>
      <c r="AV235" s="4">
        <v>564.3763028102577</v>
      </c>
      <c r="AW235" s="4">
        <v>0</v>
      </c>
      <c r="AX235" s="4">
        <v>383.92945769405287</v>
      </c>
      <c r="AY235" s="4">
        <v>0.82640719201867952</v>
      </c>
      <c r="AZ235" s="4">
        <v>27.064500344426161</v>
      </c>
      <c r="BA235" s="4">
        <v>18.166271307897073</v>
      </c>
      <c r="BB235" s="4">
        <v>127.4345352</v>
      </c>
      <c r="BG235" s="4" t="s">
        <v>504</v>
      </c>
    </row>
    <row r="236" spans="1:59" x14ac:dyDescent="0.35">
      <c r="A236" s="4" t="s">
        <v>397</v>
      </c>
      <c r="B236" s="4" t="s">
        <v>236</v>
      </c>
      <c r="C236" s="4" t="s">
        <v>397</v>
      </c>
      <c r="D236" s="4">
        <v>0</v>
      </c>
      <c r="E236" s="4" t="s">
        <v>175</v>
      </c>
      <c r="F236" s="4">
        <v>46026</v>
      </c>
      <c r="G236" s="4">
        <v>2015</v>
      </c>
      <c r="H236" s="4">
        <v>126.071988</v>
      </c>
      <c r="I236" s="4">
        <v>4245.0110146193938</v>
      </c>
      <c r="J236" s="4">
        <v>33671.326057136452</v>
      </c>
      <c r="K236" s="4">
        <v>0.15730904734193837</v>
      </c>
      <c r="L236" s="4">
        <v>0.3193782124095817</v>
      </c>
      <c r="M236" s="4">
        <v>149.80973496248475</v>
      </c>
      <c r="N236" s="4">
        <v>0</v>
      </c>
      <c r="O236" s="4">
        <v>271.19863290697401</v>
      </c>
      <c r="P236" s="4">
        <v>184.48886592311158</v>
      </c>
      <c r="Q236" s="4">
        <v>13.348445548304145</v>
      </c>
      <c r="R236" s="4">
        <v>2.8430051391938553</v>
      </c>
      <c r="S236" s="4">
        <v>0.1058795515170598</v>
      </c>
      <c r="T236" s="4">
        <v>0</v>
      </c>
      <c r="U236" s="4">
        <v>63.886437979311012</v>
      </c>
      <c r="V236" s="4">
        <v>0</v>
      </c>
      <c r="W236" s="4">
        <v>0.76602181766917299</v>
      </c>
      <c r="X236" s="4">
        <v>9.8413495299208537E-2</v>
      </c>
      <c r="Y236" s="4">
        <v>98.413495299208535</v>
      </c>
      <c r="Z236" s="4">
        <v>93.109554913762935</v>
      </c>
      <c r="AA236" s="4">
        <v>125.4478080395085</v>
      </c>
      <c r="AB236" s="4">
        <v>7.2743126995231284</v>
      </c>
      <c r="AC236" s="4">
        <v>203.07246982682142</v>
      </c>
      <c r="AD236" s="4">
        <v>942.34188716145115</v>
      </c>
      <c r="AE236" s="4">
        <v>9.5777771303610919</v>
      </c>
      <c r="AF236" s="4">
        <v>6.3742959851811758</v>
      </c>
      <c r="AG236" s="4">
        <v>1.685648437769329</v>
      </c>
      <c r="AH236" s="4">
        <v>40.776044737641826</v>
      </c>
      <c r="AI236" s="4">
        <v>18.001585363949289</v>
      </c>
      <c r="AJ236" s="4">
        <v>75.107969549813646</v>
      </c>
      <c r="AK236" s="4">
        <v>159.18884674693138</v>
      </c>
      <c r="AL236" s="4">
        <v>1.685648437769329</v>
      </c>
      <c r="AM236" s="4">
        <v>2.8023731763529169</v>
      </c>
      <c r="AN236" s="4">
        <v>1020.5493739509311</v>
      </c>
      <c r="AO236" s="4">
        <v>0.47668725975152004</v>
      </c>
      <c r="AP236" s="4">
        <v>0</v>
      </c>
      <c r="AQ236" s="4">
        <v>0</v>
      </c>
      <c r="AR236" s="4">
        <v>0</v>
      </c>
      <c r="AS236" s="4">
        <v>5.3124332195121955</v>
      </c>
      <c r="AT236" s="4">
        <v>6.3453354940559246</v>
      </c>
      <c r="AU236" s="4">
        <v>407.11383407341225</v>
      </c>
      <c r="AV236" s="4">
        <v>533.43867017006755</v>
      </c>
      <c r="AW236" s="4">
        <v>0</v>
      </c>
      <c r="AX236" s="4">
        <v>362.88344909528411</v>
      </c>
      <c r="AY236" s="4">
        <v>0.78061349599094554</v>
      </c>
      <c r="AZ236" s="4">
        <v>23.183330964344329</v>
      </c>
      <c r="BA236" s="4">
        <v>17.581721408827367</v>
      </c>
      <c r="BB236" s="4">
        <v>125.08777743216</v>
      </c>
      <c r="BG236" s="4" t="s">
        <v>505</v>
      </c>
    </row>
    <row r="237" spans="1:59" x14ac:dyDescent="0.35">
      <c r="A237" s="4" t="s">
        <v>397</v>
      </c>
      <c r="B237" s="4" t="s">
        <v>236</v>
      </c>
      <c r="C237" s="4" t="s">
        <v>397</v>
      </c>
      <c r="D237" s="4">
        <v>0</v>
      </c>
      <c r="E237" s="4" t="s">
        <v>175</v>
      </c>
      <c r="F237" s="4">
        <v>46026</v>
      </c>
      <c r="G237" s="4">
        <v>2020</v>
      </c>
      <c r="H237" s="4">
        <v>124.803628</v>
      </c>
      <c r="I237" s="4">
        <v>4561.8298042804072</v>
      </c>
      <c r="J237" s="4">
        <v>36552.060844580628</v>
      </c>
      <c r="K237" s="4">
        <v>0.15666245065913023</v>
      </c>
      <c r="L237" s="4">
        <v>0.30292872478786198</v>
      </c>
      <c r="M237" s="4">
        <v>149.80973496248475</v>
      </c>
      <c r="N237" s="4">
        <v>0</v>
      </c>
      <c r="O237" s="4">
        <v>268.00097690315374</v>
      </c>
      <c r="P237" s="4">
        <v>182.31358973003657</v>
      </c>
      <c r="Q237" s="4">
        <v>13.191056343971967</v>
      </c>
      <c r="R237" s="4">
        <v>0.48401882336712421</v>
      </c>
      <c r="S237" s="4">
        <v>0.10569449426559913</v>
      </c>
      <c r="T237" s="4">
        <v>0</v>
      </c>
      <c r="U237" s="4">
        <v>58.748569850564337</v>
      </c>
      <c r="V237" s="4">
        <v>0</v>
      </c>
      <c r="W237" s="4">
        <v>0.76602181766917288</v>
      </c>
      <c r="X237" s="4">
        <v>9.380070192536448E-2</v>
      </c>
      <c r="Y237" s="4">
        <v>93.800701925364478</v>
      </c>
      <c r="Z237" s="4">
        <v>89.738850331929712</v>
      </c>
      <c r="AA237" s="4">
        <v>120.4393148462167</v>
      </c>
      <c r="AB237" s="4">
        <v>3.5264051083199477</v>
      </c>
      <c r="AC237" s="4">
        <v>116.99391910700605</v>
      </c>
      <c r="AD237" s="4">
        <v>805.11369024651572</v>
      </c>
      <c r="AE237" s="4">
        <v>7.8319561080244116</v>
      </c>
      <c r="AF237" s="4">
        <v>4.8548202393235922</v>
      </c>
      <c r="AG237" s="4">
        <v>0.83333987229075579</v>
      </c>
      <c r="AH237" s="4">
        <v>39.034552888334147</v>
      </c>
      <c r="AI237" s="4">
        <v>17.340685216294247</v>
      </c>
      <c r="AJ237" s="4">
        <v>72.398165115635464</v>
      </c>
      <c r="AK237" s="4">
        <v>74.684154158237448</v>
      </c>
      <c r="AL237" s="4">
        <v>0.83333987229075579</v>
      </c>
      <c r="AM237" s="4">
        <v>1.4110021620982405</v>
      </c>
      <c r="AN237" s="4">
        <v>983.94802206438612</v>
      </c>
      <c r="AO237" s="4">
        <v>0.45959117544699218</v>
      </c>
      <c r="AP237" s="4">
        <v>0</v>
      </c>
      <c r="AQ237" s="4">
        <v>0</v>
      </c>
      <c r="AR237" s="4">
        <v>0</v>
      </c>
      <c r="AS237" s="4">
        <v>5.3124332195121955</v>
      </c>
      <c r="AT237" s="4">
        <v>6.1778819232328086</v>
      </c>
      <c r="AU237" s="4">
        <v>397.10789098519797</v>
      </c>
      <c r="AV237" s="4">
        <v>514.50197467046314</v>
      </c>
      <c r="AW237" s="4">
        <v>0</v>
      </c>
      <c r="AX237" s="4">
        <v>350.00134331324023</v>
      </c>
      <c r="AY237" s="4">
        <v>0.75158633950420473</v>
      </c>
      <c r="AZ237" s="4">
        <v>20.562078365429244</v>
      </c>
      <c r="BA237" s="4">
        <v>17.117739317749074</v>
      </c>
      <c r="BB237" s="4">
        <v>122.74101966431999</v>
      </c>
      <c r="BG237" s="4" t="s">
        <v>506</v>
      </c>
    </row>
    <row r="238" spans="1:59" x14ac:dyDescent="0.35">
      <c r="A238" s="4" t="s">
        <v>397</v>
      </c>
      <c r="B238" s="4" t="s">
        <v>236</v>
      </c>
      <c r="C238" s="4" t="s">
        <v>397</v>
      </c>
      <c r="D238" s="4">
        <v>0</v>
      </c>
      <c r="E238" s="4" t="s">
        <v>175</v>
      </c>
      <c r="F238" s="4">
        <v>38718</v>
      </c>
      <c r="G238" s="4">
        <v>2025</v>
      </c>
      <c r="H238" s="4">
        <v>122.770562999999</v>
      </c>
      <c r="I238" s="4">
        <v>4794.5289711444238</v>
      </c>
      <c r="J238" s="4">
        <v>39052.757061515331</v>
      </c>
      <c r="K238" s="4">
        <v>0.15404699011685971</v>
      </c>
      <c r="L238" s="4">
        <v>0.29241031302717696</v>
      </c>
      <c r="M238" s="4">
        <v>149.80973496248475</v>
      </c>
      <c r="N238" s="4">
        <v>0</v>
      </c>
      <c r="O238" s="4">
        <v>262.87542697773029</v>
      </c>
      <c r="P238" s="4">
        <v>178.82682107328591</v>
      </c>
      <c r="Q238" s="4">
        <v>12.938775853649224</v>
      </c>
      <c r="R238" s="4">
        <v>0.64748270971441135</v>
      </c>
      <c r="S238" s="4">
        <v>0.1053898877506111</v>
      </c>
      <c r="T238" s="4">
        <v>0</v>
      </c>
      <c r="U238" s="4">
        <v>54.828207016753844</v>
      </c>
      <c r="V238" s="4">
        <v>0</v>
      </c>
      <c r="W238" s="4">
        <v>0.76602181766917299</v>
      </c>
      <c r="X238" s="4">
        <v>9.0750632054308125E-2</v>
      </c>
      <c r="Y238" s="4">
        <v>90.750632054308127</v>
      </c>
      <c r="Z238" s="4">
        <v>87.162641604899918</v>
      </c>
      <c r="AA238" s="4">
        <v>116.81468155998944</v>
      </c>
      <c r="AB238" s="4">
        <v>2.2403470147935129</v>
      </c>
      <c r="AC238" s="4">
        <v>86.798555685847759</v>
      </c>
      <c r="AD238" s="4">
        <v>750.79540246398483</v>
      </c>
      <c r="AE238" s="4">
        <v>7.1655683415336648</v>
      </c>
      <c r="AF238" s="4">
        <v>4.3086390107082115</v>
      </c>
      <c r="AG238" s="4">
        <v>0.54847102958989957</v>
      </c>
      <c r="AH238" s="4">
        <v>37.815045819732923</v>
      </c>
      <c r="AI238" s="4">
        <v>16.839439263029902</v>
      </c>
      <c r="AJ238" s="4">
        <v>70.323202341870015</v>
      </c>
      <c r="AK238" s="4">
        <v>45.697889344041606</v>
      </c>
      <c r="AL238" s="4">
        <v>0.54847102958989957</v>
      </c>
      <c r="AM238" s="4">
        <v>0.96323593637515181</v>
      </c>
      <c r="AN238" s="4">
        <v>955.82944980944558</v>
      </c>
      <c r="AO238" s="4">
        <v>0.44645730314403664</v>
      </c>
      <c r="AP238" s="4">
        <v>0</v>
      </c>
      <c r="AQ238" s="4">
        <v>0</v>
      </c>
      <c r="AR238" s="4">
        <v>0</v>
      </c>
      <c r="AS238" s="4">
        <v>5.3124332195121955</v>
      </c>
      <c r="AT238" s="4">
        <v>6.1134567464583522</v>
      </c>
      <c r="AU238" s="4">
        <v>393.24751130620677</v>
      </c>
      <c r="AV238" s="4">
        <v>507.47774584169991</v>
      </c>
      <c r="AW238" s="4">
        <v>0</v>
      </c>
      <c r="AX238" s="4">
        <v>345.22295635489786</v>
      </c>
      <c r="AY238" s="4">
        <v>0.73918885632469455</v>
      </c>
      <c r="AZ238" s="4">
        <v>18.927955717962117</v>
      </c>
      <c r="BA238" s="4">
        <v>16.939229369642465</v>
      </c>
      <c r="BB238" s="4">
        <v>117.8084034583015</v>
      </c>
      <c r="BG238" s="4" t="s">
        <v>507</v>
      </c>
    </row>
    <row r="239" spans="1:59" x14ac:dyDescent="0.35">
      <c r="A239" s="4" t="s">
        <v>397</v>
      </c>
      <c r="B239" s="4" t="s">
        <v>236</v>
      </c>
      <c r="C239" s="4" t="s">
        <v>397</v>
      </c>
      <c r="D239" s="4">
        <v>0</v>
      </c>
      <c r="E239" s="4" t="s">
        <v>175</v>
      </c>
      <c r="F239" s="4">
        <v>46026</v>
      </c>
      <c r="G239" s="4">
        <v>2030</v>
      </c>
      <c r="H239" s="4">
        <v>120.21754900000001</v>
      </c>
      <c r="I239" s="4">
        <v>5039.0981341684019</v>
      </c>
      <c r="J239" s="4">
        <v>41916.493690687392</v>
      </c>
      <c r="K239" s="4">
        <v>0.15040724706535133</v>
      </c>
      <c r="L239" s="4">
        <v>0.28348636519461462</v>
      </c>
      <c r="M239" s="4">
        <v>149.80973496248475</v>
      </c>
      <c r="N239" s="4">
        <v>0</v>
      </c>
      <c r="O239" s="4">
        <v>256.43903624880943</v>
      </c>
      <c r="P239" s="4">
        <v>174.44832397878193</v>
      </c>
      <c r="Q239" s="4">
        <v>12.621975542926123</v>
      </c>
      <c r="R239" s="4">
        <v>0.60783581937915376</v>
      </c>
      <c r="S239" s="4">
        <v>0.10499278722548337</v>
      </c>
      <c r="T239" s="4">
        <v>0</v>
      </c>
      <c r="U239" s="4">
        <v>50.889867476480362</v>
      </c>
      <c r="V239" s="4">
        <v>0</v>
      </c>
      <c r="W239" s="4">
        <v>0.76602181766917288</v>
      </c>
      <c r="X239" s="4">
        <v>8.8084258256299799E-2</v>
      </c>
      <c r="Y239" s="4">
        <v>88.084258256299805</v>
      </c>
      <c r="Z239" s="4">
        <v>84.705432171642045</v>
      </c>
      <c r="AA239" s="4">
        <v>113.48199232244616</v>
      </c>
      <c r="AB239" s="4">
        <v>1.8180411966328982</v>
      </c>
      <c r="AC239" s="4">
        <v>76.303462141110373</v>
      </c>
      <c r="AD239" s="4">
        <v>723.77137334564623</v>
      </c>
      <c r="AE239" s="4">
        <v>6.8255251890232937</v>
      </c>
      <c r="AF239" s="4">
        <v>4.0599718283292754</v>
      </c>
      <c r="AG239" s="4">
        <v>0.45260673303368792</v>
      </c>
      <c r="AH239" s="4">
        <v>36.712052888684759</v>
      </c>
      <c r="AI239" s="4">
        <v>16.363435560755278</v>
      </c>
      <c r="AJ239" s="4">
        <v>68.341996610886767</v>
      </c>
      <c r="AK239" s="4">
        <v>36.359403751310758</v>
      </c>
      <c r="AL239" s="4">
        <v>0.45260673303368792</v>
      </c>
      <c r="AM239" s="4">
        <v>0.80871126171767749</v>
      </c>
      <c r="AN239" s="4">
        <v>928.9315904604565</v>
      </c>
      <c r="AO239" s="4">
        <v>0.43389361225996592</v>
      </c>
      <c r="AP239" s="4">
        <v>0</v>
      </c>
      <c r="AQ239" s="4">
        <v>0</v>
      </c>
      <c r="AR239" s="4">
        <v>0</v>
      </c>
      <c r="AS239" s="4">
        <v>5.3124332195121955</v>
      </c>
      <c r="AT239" s="4">
        <v>6.088670154079237</v>
      </c>
      <c r="AU239" s="4">
        <v>391.76069481297611</v>
      </c>
      <c r="AV239" s="4">
        <v>504.93037850574854</v>
      </c>
      <c r="AW239" s="4">
        <v>0</v>
      </c>
      <c r="AX239" s="4">
        <v>343.49005340527111</v>
      </c>
      <c r="AY239" s="4">
        <v>0.73270715456276525</v>
      </c>
      <c r="AZ239" s="4">
        <v>17.480163297283408</v>
      </c>
      <c r="BA239" s="4">
        <v>16.870550422360324</v>
      </c>
      <c r="BB239" s="4">
        <v>112.875787252283</v>
      </c>
      <c r="BG239" s="4" t="s">
        <v>508</v>
      </c>
    </row>
    <row r="240" spans="1:59" x14ac:dyDescent="0.35">
      <c r="A240" s="4" t="s">
        <v>397</v>
      </c>
      <c r="B240" s="4" t="s">
        <v>236</v>
      </c>
      <c r="C240" s="4" t="s">
        <v>397</v>
      </c>
      <c r="D240" s="4">
        <v>0</v>
      </c>
      <c r="E240" s="4" t="s">
        <v>175</v>
      </c>
      <c r="F240" s="4">
        <v>47853</v>
      </c>
      <c r="G240" s="4">
        <v>2035</v>
      </c>
      <c r="H240" s="4">
        <v>117.34894899999901</v>
      </c>
      <c r="I240" s="4">
        <v>5296.1427824511484</v>
      </c>
      <c r="J240" s="4">
        <v>45131.574058249069</v>
      </c>
      <c r="K240" s="4">
        <v>0.14621331098661375</v>
      </c>
      <c r="L240" s="4">
        <v>0.27483317009978392</v>
      </c>
      <c r="M240" s="4">
        <v>149.80973496248475</v>
      </c>
      <c r="N240" s="4">
        <v>0</v>
      </c>
      <c r="O240" s="4">
        <v>249.20702324574873</v>
      </c>
      <c r="P240" s="4">
        <v>169.52858724200595</v>
      </c>
      <c r="Q240" s="4">
        <v>12.266014560596624</v>
      </c>
      <c r="R240" s="4">
        <v>0.58325424196791198</v>
      </c>
      <c r="S240" s="4">
        <v>0.10452598566176104</v>
      </c>
      <c r="T240" s="4">
        <v>0</v>
      </c>
      <c r="U240" s="4">
        <v>47.054438198210988</v>
      </c>
      <c r="V240" s="4">
        <v>0</v>
      </c>
      <c r="W240" s="4">
        <v>0.76602181766917288</v>
      </c>
      <c r="X240" s="4">
        <v>8.5444788632502378E-2</v>
      </c>
      <c r="Y240" s="4">
        <v>85.44478863250238</v>
      </c>
      <c r="Z240" s="4">
        <v>82.195759697235488</v>
      </c>
      <c r="AA240" s="4">
        <v>110.11197092573381</v>
      </c>
      <c r="AB240" s="4">
        <v>1.6652002084682946</v>
      </c>
      <c r="AC240" s="4">
        <v>71.838122455366857</v>
      </c>
      <c r="AD240" s="4">
        <v>700.4712884697559</v>
      </c>
      <c r="AE240" s="4">
        <v>6.5861256452223476</v>
      </c>
      <c r="AF240" s="4">
        <v>3.9054147526232423</v>
      </c>
      <c r="AG240" s="4">
        <v>0.41687260618644484</v>
      </c>
      <c r="AH240" s="4">
        <v>35.610551369794578</v>
      </c>
      <c r="AI240" s="4">
        <v>15.878137600287488</v>
      </c>
      <c r="AJ240" s="4">
        <v>66.317622096948</v>
      </c>
      <c r="AK240" s="4">
        <v>33.076765408105011</v>
      </c>
      <c r="AL240" s="4">
        <v>0.41687260618644484</v>
      </c>
      <c r="AM240" s="4">
        <v>0.75042057435774234</v>
      </c>
      <c r="AN240" s="4">
        <v>901.42690807585711</v>
      </c>
      <c r="AO240" s="4">
        <v>0.42104648108639764</v>
      </c>
      <c r="AP240" s="4">
        <v>0</v>
      </c>
      <c r="AQ240" s="4">
        <v>0</v>
      </c>
      <c r="AR240" s="4">
        <v>0</v>
      </c>
      <c r="AS240" s="4">
        <v>5.3124332195121955</v>
      </c>
      <c r="AT240" s="4">
        <v>6.0791338952355982</v>
      </c>
      <c r="AU240" s="4">
        <v>391.18843126013945</v>
      </c>
      <c r="AV240" s="4">
        <v>504.01404283826167</v>
      </c>
      <c r="AW240" s="4">
        <v>0</v>
      </c>
      <c r="AX240" s="4">
        <v>342.86669580834132</v>
      </c>
      <c r="AY240" s="4">
        <v>0.72812572554444521</v>
      </c>
      <c r="AZ240" s="4">
        <v>16.133399748138405</v>
      </c>
      <c r="BA240" s="4">
        <v>16.844127257434156</v>
      </c>
      <c r="BB240" s="4">
        <v>112.875787252283</v>
      </c>
      <c r="BG240" s="4" t="s">
        <v>509</v>
      </c>
    </row>
    <row r="241" spans="1:59" x14ac:dyDescent="0.35">
      <c r="A241" s="4" t="s">
        <v>397</v>
      </c>
      <c r="B241" s="4" t="s">
        <v>236</v>
      </c>
      <c r="C241" s="4" t="s">
        <v>397</v>
      </c>
      <c r="D241" s="4">
        <v>0</v>
      </c>
      <c r="E241" s="4" t="s">
        <v>175</v>
      </c>
      <c r="F241" s="4">
        <v>53334</v>
      </c>
      <c r="G241" s="4">
        <v>2040</v>
      </c>
      <c r="H241" s="4">
        <v>114.340034</v>
      </c>
      <c r="I241" s="4">
        <v>5566.2992911207348</v>
      </c>
      <c r="J241" s="4">
        <v>48681.980373739745</v>
      </c>
      <c r="K241" s="4">
        <v>0.1417802442093006</v>
      </c>
      <c r="L241" s="4">
        <v>0.2662219429404416</v>
      </c>
      <c r="M241" s="4">
        <v>149.80973496248475</v>
      </c>
      <c r="N241" s="4">
        <v>0</v>
      </c>
      <c r="O241" s="4">
        <v>241.62126280334144</v>
      </c>
      <c r="P241" s="4">
        <v>164.36820598866765</v>
      </c>
      <c r="Q241" s="4">
        <v>11.892642065600727</v>
      </c>
      <c r="R241" s="4">
        <v>0.5614112982336843</v>
      </c>
      <c r="S241" s="4">
        <v>0.1040111818193156</v>
      </c>
      <c r="T241" s="4">
        <v>0</v>
      </c>
      <c r="U241" s="4">
        <v>43.407881999584816</v>
      </c>
      <c r="V241" s="4">
        <v>0</v>
      </c>
      <c r="W241" s="4">
        <v>0.76602181766917288</v>
      </c>
      <c r="X241" s="4">
        <v>8.2788822352774294E-2</v>
      </c>
      <c r="Y241" s="4">
        <v>82.788822352774289</v>
      </c>
      <c r="Z241" s="4">
        <v>79.648672383314988</v>
      </c>
      <c r="AA241" s="4">
        <v>106.69832602819966</v>
      </c>
      <c r="AB241" s="4">
        <v>1.5862141568936654</v>
      </c>
      <c r="AC241" s="4">
        <v>69.001988932580971</v>
      </c>
      <c r="AD241" s="4">
        <v>678.41171689419593</v>
      </c>
      <c r="AE241" s="4">
        <v>6.375745013380719</v>
      </c>
      <c r="AF241" s="4">
        <v>3.7785844819690211</v>
      </c>
      <c r="AG241" s="4">
        <v>0.39912820842145852</v>
      </c>
      <c r="AH241" s="4">
        <v>34.501909764339629</v>
      </c>
      <c r="AI241" s="4">
        <v>15.38592662301636</v>
      </c>
      <c r="AJ241" s="4">
        <v>64.262745760298628</v>
      </c>
      <c r="AK241" s="4">
        <v>31.441483946601124</v>
      </c>
      <c r="AL241" s="4">
        <v>0.39912820842145852</v>
      </c>
      <c r="AM241" s="4">
        <v>0.7213340761334518</v>
      </c>
      <c r="AN241" s="4">
        <v>873.50011595301976</v>
      </c>
      <c r="AO241" s="4">
        <v>0.40800218714974218</v>
      </c>
      <c r="AP241" s="4">
        <v>0</v>
      </c>
      <c r="AQ241" s="4">
        <v>0</v>
      </c>
      <c r="AR241" s="4">
        <v>0</v>
      </c>
      <c r="AS241" s="4">
        <v>5.3124332195121955</v>
      </c>
      <c r="AT241" s="4">
        <v>6.0754649668350371</v>
      </c>
      <c r="AU241" s="4">
        <v>390.96822511239924</v>
      </c>
      <c r="AV241" s="4">
        <v>503.67905310399351</v>
      </c>
      <c r="AW241" s="4">
        <v>0</v>
      </c>
      <c r="AX241" s="4">
        <v>342.63881163536979</v>
      </c>
      <c r="AY241" s="4">
        <v>0.72405805260451717</v>
      </c>
      <c r="AZ241" s="4">
        <v>14.873225103946101</v>
      </c>
      <c r="BA241" s="4">
        <v>16.833961352563083</v>
      </c>
      <c r="BB241" s="4">
        <v>112.875787252283</v>
      </c>
      <c r="BG241" s="4" t="s">
        <v>510</v>
      </c>
    </row>
    <row r="242" spans="1:59" x14ac:dyDescent="0.35">
      <c r="A242" s="4" t="s">
        <v>397</v>
      </c>
      <c r="B242" s="4" t="s">
        <v>236</v>
      </c>
      <c r="C242" s="4" t="s">
        <v>397</v>
      </c>
      <c r="D242" s="4">
        <v>0</v>
      </c>
      <c r="E242" s="4" t="s">
        <v>175</v>
      </c>
      <c r="F242" s="4">
        <v>35064</v>
      </c>
      <c r="G242" s="4">
        <v>2045</v>
      </c>
      <c r="H242" s="4">
        <v>111.365735</v>
      </c>
      <c r="I242" s="4">
        <v>5850.2364968323973</v>
      </c>
      <c r="J242" s="4">
        <v>52531.745934531806</v>
      </c>
      <c r="K242" s="4">
        <v>0.13738675836762029</v>
      </c>
      <c r="L242" s="4">
        <v>0.25786853482786082</v>
      </c>
      <c r="M242" s="4">
        <v>149.80973496248475</v>
      </c>
      <c r="N242" s="4">
        <v>0</v>
      </c>
      <c r="O242" s="4">
        <v>234.12277258407667</v>
      </c>
      <c r="P242" s="4">
        <v>159.26719223406576</v>
      </c>
      <c r="Q242" s="4">
        <v>11.52356502670326</v>
      </c>
      <c r="R242" s="4">
        <v>0.54956214234647294</v>
      </c>
      <c r="S242" s="4">
        <v>0.10347496046879463</v>
      </c>
      <c r="T242" s="4">
        <v>0</v>
      </c>
      <c r="U242" s="4">
        <v>40.019368911127295</v>
      </c>
      <c r="V242" s="4">
        <v>0</v>
      </c>
      <c r="W242" s="4">
        <v>0.76602181766917288</v>
      </c>
      <c r="X242" s="4">
        <v>8.0199313008178619E-2</v>
      </c>
      <c r="Y242" s="4">
        <v>80.199313008178621</v>
      </c>
      <c r="Z242" s="4">
        <v>77.160044020140404</v>
      </c>
      <c r="AA242" s="4">
        <v>103.36418501820074</v>
      </c>
      <c r="AB242" s="4">
        <v>1.5273971898765428</v>
      </c>
      <c r="AC242" s="4">
        <v>66.639888569767692</v>
      </c>
      <c r="AD242" s="4">
        <v>657.3704540073287</v>
      </c>
      <c r="AE242" s="4">
        <v>6.1742637219714629</v>
      </c>
      <c r="AF242" s="4">
        <v>3.658424300046919</v>
      </c>
      <c r="AG242" s="4">
        <v>0.38486162062892387</v>
      </c>
      <c r="AH242" s="4">
        <v>33.421979507987949</v>
      </c>
      <c r="AI242" s="4">
        <v>14.905125833698875</v>
      </c>
      <c r="AJ242" s="4">
        <v>62.254918186441529</v>
      </c>
      <c r="AK242" s="4">
        <v>30.252857131244731</v>
      </c>
      <c r="AL242" s="4">
        <v>0.38486162062892387</v>
      </c>
      <c r="AM242" s="4">
        <v>0.69668918295784121</v>
      </c>
      <c r="AN242" s="4">
        <v>846.21003345402221</v>
      </c>
      <c r="AO242" s="4">
        <v>0.39525529319548108</v>
      </c>
      <c r="AP242" s="4">
        <v>0</v>
      </c>
      <c r="AQ242" s="4">
        <v>0</v>
      </c>
      <c r="AR242" s="4">
        <v>0</v>
      </c>
      <c r="AS242" s="4">
        <v>5.3124332195121955</v>
      </c>
      <c r="AT242" s="4">
        <v>6.0740534032618196</v>
      </c>
      <c r="AU242" s="4">
        <v>390.88350408632232</v>
      </c>
      <c r="AV242" s="4">
        <v>503.55199889701288</v>
      </c>
      <c r="AW242" s="4">
        <v>0</v>
      </c>
      <c r="AX242" s="4">
        <v>342.55238020204956</v>
      </c>
      <c r="AY242" s="4">
        <v>0.72014352536871973</v>
      </c>
      <c r="AZ242" s="4">
        <v>13.708730074690559</v>
      </c>
      <c r="BA242" s="4">
        <v>16.830050177571877</v>
      </c>
      <c r="BB242" s="4">
        <v>112.875787252283</v>
      </c>
      <c r="BG242" s="4" t="s">
        <v>511</v>
      </c>
    </row>
    <row r="243" spans="1:59" x14ac:dyDescent="0.35">
      <c r="A243" s="4" t="s">
        <v>397</v>
      </c>
      <c r="B243" s="4" t="s">
        <v>236</v>
      </c>
      <c r="C243" s="4" t="s">
        <v>397</v>
      </c>
      <c r="D243" s="4">
        <v>0</v>
      </c>
      <c r="E243" s="4" t="s">
        <v>175</v>
      </c>
      <c r="F243" s="4">
        <v>38718</v>
      </c>
      <c r="G243" s="4">
        <v>2050</v>
      </c>
      <c r="H243" s="4">
        <v>108.548677</v>
      </c>
      <c r="I243" s="4">
        <v>6148.6573536326659</v>
      </c>
      <c r="J243" s="4">
        <v>56644.240386574827</v>
      </c>
      <c r="K243" s="4">
        <v>0.13322158871864923</v>
      </c>
      <c r="L243" s="4">
        <v>0.25001202053221805</v>
      </c>
      <c r="M243" s="4">
        <v>149.80973496248475</v>
      </c>
      <c r="N243" s="4">
        <v>0</v>
      </c>
      <c r="O243" s="4">
        <v>227.02070185746123</v>
      </c>
      <c r="P243" s="4">
        <v>154.43585160371512</v>
      </c>
      <c r="Q243" s="4">
        <v>11.173999826620008</v>
      </c>
      <c r="R243" s="4">
        <v>0.5243613944717842</v>
      </c>
      <c r="S243" s="4">
        <v>0.10293999093715356</v>
      </c>
      <c r="T243" s="4">
        <v>0</v>
      </c>
      <c r="U243" s="4">
        <v>36.921995941656427</v>
      </c>
      <c r="V243" s="4">
        <v>0</v>
      </c>
      <c r="W243" s="4">
        <v>0.76602181766917288</v>
      </c>
      <c r="X243" s="4">
        <v>7.7759517347927257E-2</v>
      </c>
      <c r="Y243" s="4">
        <v>77.759517347927257</v>
      </c>
      <c r="Z243" s="4">
        <v>74.813137714604721</v>
      </c>
      <c r="AA243" s="4">
        <v>100.2203907006362</v>
      </c>
      <c r="AB243" s="4">
        <v>1.4794290798880259</v>
      </c>
      <c r="AC243" s="4">
        <v>64.579351423798897</v>
      </c>
      <c r="AD243" s="4">
        <v>637.47599032334847</v>
      </c>
      <c r="AE243" s="4">
        <v>5.9861187088638674</v>
      </c>
      <c r="AF243" s="4">
        <v>3.5468260968277412</v>
      </c>
      <c r="AG243" s="4">
        <v>0.37283544419913817</v>
      </c>
      <c r="AH243" s="4">
        <v>32.404699343092545</v>
      </c>
      <c r="AI243" s="4">
        <v>14.451745504905865</v>
      </c>
      <c r="AJ243" s="4">
        <v>60.361392209698856</v>
      </c>
      <c r="AK243" s="4">
        <v>29.299031012723987</v>
      </c>
      <c r="AL243" s="4">
        <v>0.37283544419913817</v>
      </c>
      <c r="AM243" s="4">
        <v>0.67517210987978371</v>
      </c>
      <c r="AN243" s="4">
        <v>820.47256769941657</v>
      </c>
      <c r="AO243" s="4">
        <v>0.3832336092508673</v>
      </c>
      <c r="AP243" s="4">
        <v>0</v>
      </c>
      <c r="AQ243" s="4">
        <v>0</v>
      </c>
      <c r="AR243" s="4">
        <v>0</v>
      </c>
      <c r="AS243" s="4">
        <v>5.3124332195121955</v>
      </c>
      <c r="AT243" s="4">
        <v>6.0735103259641194</v>
      </c>
      <c r="AU243" s="4">
        <v>390.85090400244081</v>
      </c>
      <c r="AV243" s="4">
        <v>503.50690296615477</v>
      </c>
      <c r="AW243" s="4">
        <v>0</v>
      </c>
      <c r="AX243" s="4">
        <v>342.52170269806442</v>
      </c>
      <c r="AY243" s="4">
        <v>0.71635619610478773</v>
      </c>
      <c r="AZ243" s="4">
        <v>12.646584916947184</v>
      </c>
      <c r="BA243" s="4">
        <v>16.828545413361923</v>
      </c>
      <c r="BB243" s="4">
        <v>112.875787252283</v>
      </c>
      <c r="BG243" s="4" t="s">
        <v>512</v>
      </c>
    </row>
    <row r="244" spans="1:59" x14ac:dyDescent="0.35">
      <c r="A244" s="4" t="s">
        <v>397</v>
      </c>
      <c r="B244" s="4" t="s">
        <v>236</v>
      </c>
      <c r="C244" s="4" t="s">
        <v>397</v>
      </c>
      <c r="D244" s="4">
        <v>0</v>
      </c>
      <c r="E244" s="4" t="s">
        <v>356</v>
      </c>
      <c r="F244" s="4">
        <v>42372</v>
      </c>
      <c r="G244" s="4">
        <v>2000</v>
      </c>
      <c r="H244" s="4">
        <v>125.72031</v>
      </c>
      <c r="I244" s="4">
        <v>3624.5930488341396</v>
      </c>
      <c r="J244" s="4">
        <v>28830.608585312424</v>
      </c>
      <c r="M244" s="4">
        <v>92.708349951067106</v>
      </c>
      <c r="N244" s="4">
        <v>384.46966160879998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4">
        <v>3058.1348519487419</v>
      </c>
      <c r="U244" s="4">
        <v>0</v>
      </c>
      <c r="V244" s="4">
        <v>0.27210000000000001</v>
      </c>
      <c r="W244" s="4">
        <v>0</v>
      </c>
      <c r="X244" s="4">
        <v>9.5513281997600813E-3</v>
      </c>
      <c r="Y244" s="4">
        <v>9.5513281997600821</v>
      </c>
      <c r="Z244" s="4">
        <v>9.5278017322269157</v>
      </c>
      <c r="AA244" s="4">
        <v>0.92272718786112007</v>
      </c>
      <c r="AB244" s="4">
        <v>1.5378786464352002E-3</v>
      </c>
      <c r="AC244" s="4">
        <v>13.495338982292921</v>
      </c>
      <c r="AD244" s="4">
        <v>1.5697951745648784</v>
      </c>
      <c r="AE244" s="4">
        <v>0.99256855893895479</v>
      </c>
      <c r="AF244" s="4">
        <v>0.89480080318540212</v>
      </c>
      <c r="AG244" s="4">
        <v>0.20792965886153195</v>
      </c>
      <c r="AH244" s="4">
        <v>11.919476616867421</v>
      </c>
      <c r="AI244" s="4">
        <v>8.9583091052991346</v>
      </c>
      <c r="AJ244" s="4">
        <v>0.56949262692778047</v>
      </c>
      <c r="AK244" s="4">
        <v>10.034758892429533</v>
      </c>
      <c r="AL244" s="4">
        <v>0.20792965886153195</v>
      </c>
      <c r="AM244" s="4">
        <v>0.34159872527251678</v>
      </c>
      <c r="AN244" s="4">
        <v>76.893932321760005</v>
      </c>
      <c r="AO244" s="4">
        <v>3.5916300402082248E-2</v>
      </c>
      <c r="AP244" s="4">
        <v>0.9</v>
      </c>
      <c r="AQ244" s="4">
        <v>0</v>
      </c>
      <c r="AR244" s="4">
        <v>0</v>
      </c>
      <c r="AS244" s="4" t="s">
        <v>264</v>
      </c>
      <c r="AT244" s="4" t="s">
        <v>264</v>
      </c>
      <c r="AU244" s="4">
        <v>0</v>
      </c>
      <c r="AV244" s="4">
        <v>0</v>
      </c>
      <c r="AW244" s="4">
        <v>24.842865779819611</v>
      </c>
      <c r="AX244" s="4">
        <v>0</v>
      </c>
      <c r="AY244" s="4">
        <v>7.597283366355112E-2</v>
      </c>
      <c r="AZ244" s="4">
        <v>2.6351449862301903</v>
      </c>
      <c r="BA244" s="4" t="e">
        <v>#VALUE!</v>
      </c>
      <c r="BB244" s="4">
        <v>127.4345352</v>
      </c>
      <c r="BG244" s="4" t="s">
        <v>513</v>
      </c>
    </row>
    <row r="245" spans="1:59" x14ac:dyDescent="0.35">
      <c r="A245" s="4" t="s">
        <v>397</v>
      </c>
      <c r="B245" s="4" t="s">
        <v>236</v>
      </c>
      <c r="C245" s="4" t="s">
        <v>397</v>
      </c>
      <c r="D245" s="4">
        <v>0</v>
      </c>
      <c r="E245" s="4" t="s">
        <v>356</v>
      </c>
      <c r="F245" s="4">
        <v>38718</v>
      </c>
      <c r="G245" s="4">
        <v>2005</v>
      </c>
      <c r="H245" s="4">
        <v>126.392944</v>
      </c>
      <c r="I245" s="4">
        <v>3872.8440000000001</v>
      </c>
      <c r="J245" s="4">
        <v>30641.299090240354</v>
      </c>
      <c r="M245" s="4">
        <v>121.25904245677594</v>
      </c>
      <c r="N245" s="4">
        <v>391.27531113280003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4">
        <v>3095.7053356775996</v>
      </c>
      <c r="U245" s="4">
        <v>0</v>
      </c>
      <c r="V245" s="4">
        <v>0.28010000000000002</v>
      </c>
      <c r="W245" s="4">
        <v>0</v>
      </c>
      <c r="X245" s="4">
        <v>9.7204000374293067E-3</v>
      </c>
      <c r="Y245" s="4">
        <v>9.7204000374293074</v>
      </c>
      <c r="Z245" s="4">
        <v>9.6964571185904695</v>
      </c>
      <c r="AA245" s="4">
        <v>0.9390607467187202</v>
      </c>
      <c r="AB245" s="4">
        <v>1.5651012445312004E-3</v>
      </c>
      <c r="AC245" s="4">
        <v>12.8133874933075</v>
      </c>
      <c r="AD245" s="4">
        <v>1.597582739747136</v>
      </c>
      <c r="AE245" s="4">
        <v>1.0101384075257431</v>
      </c>
      <c r="AF245" s="4">
        <v>0.91064002606398109</v>
      </c>
      <c r="AG245" s="4">
        <v>0.21161030398170877</v>
      </c>
      <c r="AH245" s="4">
        <v>12.130467986185016</v>
      </c>
      <c r="AI245" s="4">
        <v>9.1168836774596791</v>
      </c>
      <c r="AJ245" s="4">
        <v>0.5795734411307909</v>
      </c>
      <c r="AK245" s="4">
        <v>9.2915503067390244</v>
      </c>
      <c r="AL245" s="4">
        <v>0.21161030398170877</v>
      </c>
      <c r="AM245" s="4">
        <v>0.34764549939852163</v>
      </c>
      <c r="AN245" s="4">
        <v>78.255062226560014</v>
      </c>
      <c r="AO245" s="4">
        <v>3.6552069039098883E-2</v>
      </c>
      <c r="AP245" s="4">
        <v>0.9</v>
      </c>
      <c r="AQ245" s="4">
        <v>0</v>
      </c>
      <c r="AR245" s="4">
        <v>0</v>
      </c>
      <c r="AS245" s="4" t="s">
        <v>264</v>
      </c>
      <c r="AT245" s="4" t="s">
        <v>264</v>
      </c>
      <c r="AU245" s="4">
        <v>0</v>
      </c>
      <c r="AV245" s="4">
        <v>0</v>
      </c>
      <c r="AW245" s="4">
        <v>24.842865779819608</v>
      </c>
      <c r="AX245" s="4">
        <v>0</v>
      </c>
      <c r="AY245" s="4">
        <v>7.6906192148110009E-2</v>
      </c>
      <c r="AZ245" s="4">
        <v>2.5098868008701896</v>
      </c>
      <c r="BA245" s="4" t="e">
        <v>#VALUE!</v>
      </c>
      <c r="BB245" s="4">
        <v>127.4345352</v>
      </c>
      <c r="BG245" s="4" t="s">
        <v>514</v>
      </c>
    </row>
    <row r="246" spans="1:59" x14ac:dyDescent="0.35">
      <c r="A246" s="4" t="s">
        <v>397</v>
      </c>
      <c r="B246" s="4" t="s">
        <v>236</v>
      </c>
      <c r="C246" s="4" t="s">
        <v>397</v>
      </c>
      <c r="D246" s="4">
        <v>0</v>
      </c>
      <c r="E246" s="4" t="s">
        <v>356</v>
      </c>
      <c r="F246" s="4">
        <v>53334</v>
      </c>
      <c r="G246" s="4">
        <v>2010</v>
      </c>
      <c r="H246" s="4">
        <v>126.53592</v>
      </c>
      <c r="I246" s="4">
        <v>3863.7400656183231</v>
      </c>
      <c r="J246" s="4">
        <v>30534.729313370648</v>
      </c>
      <c r="M246" s="4">
        <v>149.80973496248475</v>
      </c>
      <c r="N246" s="4">
        <v>393.86251329920003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4">
        <v>3112.6538084932722</v>
      </c>
      <c r="U246" s="4">
        <v>0</v>
      </c>
      <c r="V246" s="4">
        <v>0.30470000000000003</v>
      </c>
      <c r="W246" s="4">
        <v>0</v>
      </c>
      <c r="X246" s="4">
        <v>9.7846735535944401E-3</v>
      </c>
      <c r="Y246" s="4">
        <v>9.7846735535944394</v>
      </c>
      <c r="Z246" s="4">
        <v>9.7605723186806355</v>
      </c>
      <c r="AA246" s="4">
        <v>0.94527003191808023</v>
      </c>
      <c r="AB246" s="4">
        <v>1.5754500531968004E-3</v>
      </c>
      <c r="AC246" s="4">
        <v>12.211105613092748</v>
      </c>
      <c r="AD246" s="4">
        <v>1.6081463235145621</v>
      </c>
      <c r="AE246" s="4">
        <v>1.0168176745327724</v>
      </c>
      <c r="AF246" s="4">
        <v>0.91666138693498089</v>
      </c>
      <c r="AG246" s="4">
        <v>0.21300951988242334</v>
      </c>
      <c r="AH246" s="4">
        <v>12.210677424808788</v>
      </c>
      <c r="AI246" s="4">
        <v>9.1771666049279403</v>
      </c>
      <c r="AJ246" s="4">
        <v>0.58340571375269568</v>
      </c>
      <c r="AK246" s="4">
        <v>8.6659812306814814</v>
      </c>
      <c r="AL246" s="4">
        <v>0.21300951988242334</v>
      </c>
      <c r="AM246" s="4">
        <v>0.34994421123540981</v>
      </c>
      <c r="AN246" s="4">
        <v>78.772502659840015</v>
      </c>
      <c r="AO246" s="4">
        <v>3.6793759709360122E-2</v>
      </c>
      <c r="AP246" s="4">
        <v>0.9</v>
      </c>
      <c r="AQ246" s="4">
        <v>0</v>
      </c>
      <c r="AR246" s="4">
        <v>0</v>
      </c>
      <c r="AS246" s="4" t="s">
        <v>264</v>
      </c>
      <c r="AT246" s="4" t="s">
        <v>264</v>
      </c>
      <c r="AU246" s="4">
        <v>0</v>
      </c>
      <c r="AV246" s="4">
        <v>0</v>
      </c>
      <c r="AW246" s="4">
        <v>24.842865779819604</v>
      </c>
      <c r="AX246" s="4">
        <v>0</v>
      </c>
      <c r="AY246" s="4">
        <v>7.7327240783442663E-2</v>
      </c>
      <c r="AZ246" s="4">
        <v>2.5324357714080787</v>
      </c>
      <c r="BA246" s="4" t="e">
        <v>#VALUE!</v>
      </c>
      <c r="BB246" s="4">
        <v>127.4345352</v>
      </c>
      <c r="BG246" s="4" t="s">
        <v>515</v>
      </c>
    </row>
    <row r="247" spans="1:59" x14ac:dyDescent="0.35">
      <c r="A247" s="4" t="s">
        <v>397</v>
      </c>
      <c r="B247" s="4" t="s">
        <v>236</v>
      </c>
      <c r="C247" s="4" t="s">
        <v>397</v>
      </c>
      <c r="D247" s="4">
        <v>0</v>
      </c>
      <c r="E247" s="4" t="s">
        <v>356</v>
      </c>
      <c r="F247" s="4">
        <v>49680</v>
      </c>
      <c r="G247" s="4">
        <v>2015</v>
      </c>
      <c r="H247" s="4">
        <v>126.071988</v>
      </c>
      <c r="I247" s="4">
        <v>4245.0110146193938</v>
      </c>
      <c r="J247" s="4">
        <v>33671.326057136452</v>
      </c>
      <c r="M247" s="4">
        <v>149.80973496248475</v>
      </c>
      <c r="N247" s="4">
        <v>392.60070500231507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4">
        <v>3114.0994223261955</v>
      </c>
      <c r="U247" s="4">
        <v>0</v>
      </c>
      <c r="V247" s="4">
        <v>0.30470000000000003</v>
      </c>
      <c r="W247" s="4">
        <v>0</v>
      </c>
      <c r="X247" s="4">
        <v>9.5874856436928071E-3</v>
      </c>
      <c r="Y247" s="4">
        <v>9.5874856436928066</v>
      </c>
      <c r="Z247" s="4">
        <v>9.5634616213523049</v>
      </c>
      <c r="AA247" s="4">
        <v>0.94224169200555619</v>
      </c>
      <c r="AB247" s="4">
        <v>1.5704028200092604E-3</v>
      </c>
      <c r="AC247" s="4">
        <v>11.315269776636558</v>
      </c>
      <c r="AD247" s="4">
        <v>1.6029943420360038</v>
      </c>
      <c r="AE247" s="4">
        <v>0.93281990387425351</v>
      </c>
      <c r="AF247" s="4">
        <v>0.83944370189340289</v>
      </c>
      <c r="AG247" s="4">
        <v>0.21232710617096928</v>
      </c>
      <c r="AH247" s="4">
        <v>9.9151697150275115</v>
      </c>
      <c r="AI247" s="4">
        <v>8.9819249510988168</v>
      </c>
      <c r="AJ247" s="4">
        <v>0.58153667025348854</v>
      </c>
      <c r="AK247" s="4">
        <v>8.2708206551906311</v>
      </c>
      <c r="AL247" s="4">
        <v>0.21232710617096928</v>
      </c>
      <c r="AM247" s="4">
        <v>0.34882310299516384</v>
      </c>
      <c r="AN247" s="4">
        <v>78.520141000463013</v>
      </c>
      <c r="AO247" s="4">
        <v>3.6675884385593029E-2</v>
      </c>
      <c r="AP247" s="4">
        <v>0.9</v>
      </c>
      <c r="AQ247" s="4">
        <v>0</v>
      </c>
      <c r="AR247" s="4">
        <v>0</v>
      </c>
      <c r="AS247" s="4" t="s">
        <v>264</v>
      </c>
      <c r="AT247" s="4" t="s">
        <v>264</v>
      </c>
      <c r="AU247" s="4">
        <v>0</v>
      </c>
      <c r="AV247" s="4">
        <v>0</v>
      </c>
      <c r="AW247" s="4">
        <v>24.4204493816084</v>
      </c>
      <c r="AX247" s="4">
        <v>0</v>
      </c>
      <c r="AY247" s="4">
        <v>7.6047707312212817E-2</v>
      </c>
      <c r="AZ247" s="4">
        <v>2.2585302159816458</v>
      </c>
      <c r="BA247" s="4" t="e">
        <v>#VALUE!</v>
      </c>
      <c r="BB247" s="4">
        <v>125.08777743216</v>
      </c>
      <c r="BG247" s="4" t="s">
        <v>516</v>
      </c>
    </row>
    <row r="248" spans="1:59" x14ac:dyDescent="0.35">
      <c r="A248" s="4" t="s">
        <v>397</v>
      </c>
      <c r="B248" s="4" t="s">
        <v>236</v>
      </c>
      <c r="C248" s="4" t="s">
        <v>397</v>
      </c>
      <c r="D248" s="4">
        <v>0</v>
      </c>
      <c r="E248" s="4" t="s">
        <v>356</v>
      </c>
      <c r="F248" s="4">
        <v>47853</v>
      </c>
      <c r="G248" s="4">
        <v>2020</v>
      </c>
      <c r="H248" s="4">
        <v>124.803628</v>
      </c>
      <c r="I248" s="4">
        <v>4561.8298042804072</v>
      </c>
      <c r="J248" s="4">
        <v>36552.060844580628</v>
      </c>
      <c r="M248" s="4">
        <v>149.80973496248475</v>
      </c>
      <c r="N248" s="4">
        <v>389.15100295236601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4">
        <v>3118.1064940865822</v>
      </c>
      <c r="U248" s="4">
        <v>0</v>
      </c>
      <c r="V248" s="4">
        <v>0.30470000000000003</v>
      </c>
      <c r="W248" s="4">
        <v>0</v>
      </c>
      <c r="X248" s="4">
        <v>9.3388586043729824E-3</v>
      </c>
      <c r="Y248" s="4">
        <v>9.338858604372982</v>
      </c>
      <c r="Z248" s="4">
        <v>9.315045676200322</v>
      </c>
      <c r="AA248" s="4">
        <v>0.93396240708567857</v>
      </c>
      <c r="AB248" s="4">
        <v>1.5566040118094643E-3</v>
      </c>
      <c r="AC248" s="4">
        <v>10.545568294685713</v>
      </c>
      <c r="AD248" s="4">
        <v>1.5889091588019453</v>
      </c>
      <c r="AE248" s="4">
        <v>0.84459263882125424</v>
      </c>
      <c r="AF248" s="4">
        <v>0.7584393758145489</v>
      </c>
      <c r="AG248" s="4">
        <v>0.21046143134133946</v>
      </c>
      <c r="AH248" s="4">
        <v>7.5914849304151248</v>
      </c>
      <c r="AI248" s="4">
        <v>8.7386188496580974</v>
      </c>
      <c r="AJ248" s="4">
        <v>0.57642682654222421</v>
      </c>
      <c r="AK248" s="4">
        <v>8.0128884163414718</v>
      </c>
      <c r="AL248" s="4">
        <v>0.21046143134133946</v>
      </c>
      <c r="AM248" s="4">
        <v>0.34575806577505769</v>
      </c>
      <c r="AN248" s="4">
        <v>77.830200590473211</v>
      </c>
      <c r="AO248" s="4">
        <v>3.6353620895139216E-2</v>
      </c>
      <c r="AP248" s="4">
        <v>0.9</v>
      </c>
      <c r="AQ248" s="4">
        <v>0</v>
      </c>
      <c r="AR248" s="4">
        <v>0</v>
      </c>
      <c r="AS248" s="4" t="s">
        <v>264</v>
      </c>
      <c r="AT248" s="4" t="s">
        <v>264</v>
      </c>
      <c r="AU248" s="4">
        <v>0</v>
      </c>
      <c r="AV248" s="4">
        <v>0</v>
      </c>
      <c r="AW248" s="4">
        <v>23.998032983397202</v>
      </c>
      <c r="AX248" s="4">
        <v>0</v>
      </c>
      <c r="AY248" s="4">
        <v>7.4828422490834809E-2</v>
      </c>
      <c r="AZ248" s="4">
        <v>2.0471738326603606</v>
      </c>
      <c r="BA248" s="4" t="e">
        <v>#VALUE!</v>
      </c>
      <c r="BB248" s="4">
        <v>122.74101966431999</v>
      </c>
      <c r="BG248" s="4" t="s">
        <v>517</v>
      </c>
    </row>
    <row r="249" spans="1:59" x14ac:dyDescent="0.35">
      <c r="A249" s="4" t="s">
        <v>397</v>
      </c>
      <c r="B249" s="4" t="s">
        <v>236</v>
      </c>
      <c r="C249" s="4" t="s">
        <v>397</v>
      </c>
      <c r="D249" s="4">
        <v>0</v>
      </c>
      <c r="E249" s="4" t="s">
        <v>356</v>
      </c>
      <c r="F249" s="4">
        <v>44199</v>
      </c>
      <c r="G249" s="4">
        <v>2025</v>
      </c>
      <c r="H249" s="4">
        <v>122.770562999999</v>
      </c>
      <c r="I249" s="4">
        <v>4794.5289711444238</v>
      </c>
      <c r="J249" s="4">
        <v>39052.757061515331</v>
      </c>
      <c r="M249" s="4">
        <v>149.80973496248475</v>
      </c>
      <c r="N249" s="4">
        <v>383.62144628219096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T249" s="4">
        <v>3124.7021835535124</v>
      </c>
      <c r="U249" s="4">
        <v>0</v>
      </c>
      <c r="V249" s="4">
        <v>0.30470000000000003</v>
      </c>
      <c r="W249" s="4">
        <v>0</v>
      </c>
      <c r="X249" s="4">
        <v>8.8655537956951556E-3</v>
      </c>
      <c r="Y249" s="4">
        <v>8.8655537956951562</v>
      </c>
      <c r="Z249" s="4">
        <v>8.842079232154255</v>
      </c>
      <c r="AA249" s="4">
        <v>0.92069147107725835</v>
      </c>
      <c r="AB249" s="4">
        <v>1.534485785128764E-3</v>
      </c>
      <c r="AC249" s="4">
        <v>9.8642516650546241</v>
      </c>
      <c r="AD249" s="4">
        <v>1.5663318991502952</v>
      </c>
      <c r="AE249" s="4">
        <v>0.77312366387237463</v>
      </c>
      <c r="AF249" s="4">
        <v>0.69295201048814725</v>
      </c>
      <c r="AG249" s="4">
        <v>0.20747092533554989</v>
      </c>
      <c r="AH249" s="4">
        <v>6.2235060569749354</v>
      </c>
      <c r="AI249" s="4">
        <v>8.2738430174295328</v>
      </c>
      <c r="AJ249" s="4">
        <v>0.5682362147247223</v>
      </c>
      <c r="AK249" s="4">
        <v>7.8130513029327915</v>
      </c>
      <c r="AL249" s="4">
        <v>0.20747092533554989</v>
      </c>
      <c r="AM249" s="4">
        <v>0.34084509162268906</v>
      </c>
      <c r="AN249" s="4">
        <v>76.724289256438183</v>
      </c>
      <c r="AO249" s="4">
        <v>3.5837062013418075E-2</v>
      </c>
      <c r="AP249" s="4">
        <v>0.9</v>
      </c>
      <c r="AQ249" s="4">
        <v>0</v>
      </c>
      <c r="AR249" s="4">
        <v>0</v>
      </c>
      <c r="AS249" s="4" t="s">
        <v>264</v>
      </c>
      <c r="AT249" s="4" t="s">
        <v>264</v>
      </c>
      <c r="AU249" s="4">
        <v>0</v>
      </c>
      <c r="AV249" s="4">
        <v>0</v>
      </c>
      <c r="AW249" s="4">
        <v>23.11016206631388</v>
      </c>
      <c r="AX249" s="4">
        <v>0</v>
      </c>
      <c r="AY249" s="4">
        <v>7.2212373870886526E-2</v>
      </c>
      <c r="AZ249" s="4">
        <v>1.8490979716781237</v>
      </c>
      <c r="BA249" s="4" t="e">
        <v>#VALUE!</v>
      </c>
      <c r="BB249" s="4">
        <v>117.8084034583015</v>
      </c>
      <c r="BG249" s="4" t="s">
        <v>518</v>
      </c>
    </row>
    <row r="250" spans="1:59" x14ac:dyDescent="0.35">
      <c r="A250" s="4" t="s">
        <v>397</v>
      </c>
      <c r="B250" s="4" t="s">
        <v>236</v>
      </c>
      <c r="C250" s="4" t="s">
        <v>397</v>
      </c>
      <c r="D250" s="4">
        <v>0</v>
      </c>
      <c r="E250" s="4" t="s">
        <v>356</v>
      </c>
      <c r="F250" s="4">
        <v>46026</v>
      </c>
      <c r="G250" s="4">
        <v>2030</v>
      </c>
      <c r="H250" s="4">
        <v>120.21754900000001</v>
      </c>
      <c r="I250" s="4">
        <v>5039.0981341684019</v>
      </c>
      <c r="J250" s="4">
        <v>41916.493690687392</v>
      </c>
      <c r="M250" s="4">
        <v>149.80973496248475</v>
      </c>
      <c r="N250" s="4">
        <v>376.67772554884613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4">
        <v>3133.300659364184</v>
      </c>
      <c r="U250" s="4">
        <v>0</v>
      </c>
      <c r="V250" s="4">
        <v>0.30470000000000003</v>
      </c>
      <c r="W250" s="4">
        <v>0</v>
      </c>
      <c r="X250" s="4">
        <v>8.3706420865764155E-3</v>
      </c>
      <c r="Y250" s="4">
        <v>8.3706420865764155</v>
      </c>
      <c r="Z250" s="4">
        <v>8.3475924231946301</v>
      </c>
      <c r="AA250" s="4">
        <v>0.9040265413172307</v>
      </c>
      <c r="AB250" s="4">
        <v>1.5067109021953847E-3</v>
      </c>
      <c r="AC250" s="4">
        <v>9.2120695940842374</v>
      </c>
      <c r="AD250" s="4">
        <v>1.537980587228519</v>
      </c>
      <c r="AE250" s="4">
        <v>0.70073825463193518</v>
      </c>
      <c r="AF250" s="4">
        <v>0.62668906608916763</v>
      </c>
      <c r="AG250" s="4">
        <v>0.20371560826508822</v>
      </c>
      <c r="AH250" s="4">
        <v>4.8735570265537422</v>
      </c>
      <c r="AI250" s="4">
        <v>7.7896415395530898</v>
      </c>
      <c r="AJ250" s="4">
        <v>0.55795088364154033</v>
      </c>
      <c r="AK250" s="4">
        <v>7.6354252279304902</v>
      </c>
      <c r="AL250" s="4">
        <v>0.20371560826508822</v>
      </c>
      <c r="AM250" s="4">
        <v>0.33467564214978784</v>
      </c>
      <c r="AN250" s="4">
        <v>75.335545109769228</v>
      </c>
      <c r="AO250" s="4">
        <v>3.5188395071211492E-2</v>
      </c>
      <c r="AP250" s="4">
        <v>0.9</v>
      </c>
      <c r="AQ250" s="4">
        <v>0</v>
      </c>
      <c r="AR250" s="4">
        <v>0</v>
      </c>
      <c r="AS250" s="4" t="s">
        <v>264</v>
      </c>
      <c r="AT250" s="4" t="s">
        <v>264</v>
      </c>
      <c r="AU250" s="4">
        <v>0</v>
      </c>
      <c r="AV250" s="4">
        <v>0</v>
      </c>
      <c r="AW250" s="4">
        <v>22.222291149230546</v>
      </c>
      <c r="AX250" s="4">
        <v>0</v>
      </c>
      <c r="AY250" s="4">
        <v>6.9629119510466936E-2</v>
      </c>
      <c r="AZ250" s="4">
        <v>1.6611389307578579</v>
      </c>
      <c r="BA250" s="4" t="e">
        <v>#VALUE!</v>
      </c>
      <c r="BB250" s="4">
        <v>112.875787252283</v>
      </c>
      <c r="BG250" s="4" t="s">
        <v>519</v>
      </c>
    </row>
    <row r="251" spans="1:59" x14ac:dyDescent="0.35">
      <c r="A251" s="4" t="s">
        <v>397</v>
      </c>
      <c r="B251" s="4" t="s">
        <v>236</v>
      </c>
      <c r="C251" s="4" t="s">
        <v>397</v>
      </c>
      <c r="D251" s="4">
        <v>0</v>
      </c>
      <c r="E251" s="4" t="s">
        <v>356</v>
      </c>
      <c r="F251" s="4">
        <v>42372</v>
      </c>
      <c r="G251" s="4">
        <v>2035</v>
      </c>
      <c r="H251" s="4">
        <v>117.34894899999901</v>
      </c>
      <c r="I251" s="4">
        <v>5296.1427824511484</v>
      </c>
      <c r="J251" s="4">
        <v>45131.574058249069</v>
      </c>
      <c r="M251" s="4">
        <v>149.80973496248475</v>
      </c>
      <c r="N251" s="4">
        <v>368.87566990179999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4">
        <v>3143.408381968577</v>
      </c>
      <c r="U251" s="4">
        <v>0</v>
      </c>
      <c r="V251" s="4">
        <v>0.30470000000000003</v>
      </c>
      <c r="W251" s="4">
        <v>0</v>
      </c>
      <c r="X251" s="4">
        <v>8.1972625344252561E-3</v>
      </c>
      <c r="Y251" s="4">
        <v>8.1972625344252563</v>
      </c>
      <c r="Z251" s="4">
        <v>8.1746902944326258</v>
      </c>
      <c r="AA251" s="4">
        <v>0.88530160776431999</v>
      </c>
      <c r="AB251" s="4">
        <v>1.4755026796072E-3</v>
      </c>
      <c r="AC251" s="4">
        <v>8.8129001348987597</v>
      </c>
      <c r="AD251" s="4">
        <v>1.5061246814720808</v>
      </c>
      <c r="AE251" s="4">
        <v>0.66582110032546937</v>
      </c>
      <c r="AF251" s="4">
        <v>0.59493791030492194</v>
      </c>
      <c r="AG251" s="4">
        <v>0.19949608477311587</v>
      </c>
      <c r="AH251" s="4">
        <v>4.247519276757469</v>
      </c>
      <c r="AI251" s="4">
        <v>7.6282961436351817</v>
      </c>
      <c r="AJ251" s="4">
        <v>0.54639415079744391</v>
      </c>
      <c r="AK251" s="4">
        <v>7.4635680789496917</v>
      </c>
      <c r="AL251" s="4">
        <v>0.19949608477311587</v>
      </c>
      <c r="AM251" s="4">
        <v>0.32774356784154746</v>
      </c>
      <c r="AN251" s="4">
        <v>73.775133980359996</v>
      </c>
      <c r="AO251" s="4">
        <v>3.4459544391029093E-2</v>
      </c>
      <c r="AP251" s="4">
        <v>0.9</v>
      </c>
      <c r="AQ251" s="4">
        <v>0</v>
      </c>
      <c r="AR251" s="4">
        <v>0</v>
      </c>
      <c r="AS251" s="4" t="s">
        <v>264</v>
      </c>
      <c r="AT251" s="4" t="s">
        <v>264</v>
      </c>
      <c r="AU251" s="4">
        <v>0</v>
      </c>
      <c r="AV251" s="4">
        <v>0</v>
      </c>
      <c r="AW251" s="4">
        <v>22.222291149230539</v>
      </c>
      <c r="AX251" s="4">
        <v>0</v>
      </c>
      <c r="AY251" s="4">
        <v>6.9853736265037408E-2</v>
      </c>
      <c r="AZ251" s="4">
        <v>1.5477797467218997</v>
      </c>
      <c r="BA251" s="4" t="e">
        <v>#VALUE!</v>
      </c>
      <c r="BB251" s="4">
        <v>112.875787252283</v>
      </c>
      <c r="BG251" s="4" t="s">
        <v>520</v>
      </c>
    </row>
    <row r="252" spans="1:59" x14ac:dyDescent="0.35">
      <c r="A252" s="4" t="s">
        <v>397</v>
      </c>
      <c r="B252" s="4" t="s">
        <v>236</v>
      </c>
      <c r="C252" s="4" t="s">
        <v>397</v>
      </c>
      <c r="D252" s="4">
        <v>0</v>
      </c>
      <c r="E252" s="4" t="s">
        <v>356</v>
      </c>
      <c r="F252" s="4">
        <v>44199</v>
      </c>
      <c r="G252" s="4">
        <v>2040</v>
      </c>
      <c r="H252" s="4">
        <v>114.340034</v>
      </c>
      <c r="I252" s="4">
        <v>5566.2992911207348</v>
      </c>
      <c r="J252" s="4">
        <v>48681.980373739745</v>
      </c>
      <c r="M252" s="4">
        <v>149.80973496248475</v>
      </c>
      <c r="N252" s="4">
        <v>360.69198368998383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4">
        <v>3154.5555049422483</v>
      </c>
      <c r="U252" s="4">
        <v>0</v>
      </c>
      <c r="V252" s="4">
        <v>0.30470000000000003</v>
      </c>
      <c r="W252" s="4">
        <v>0</v>
      </c>
      <c r="X252" s="4">
        <v>8.0154022767523359E-3</v>
      </c>
      <c r="Y252" s="4">
        <v>8.0154022767523365</v>
      </c>
      <c r="Z252" s="4">
        <v>7.9933308128863789</v>
      </c>
      <c r="AA252" s="4">
        <v>0.86566076085596122</v>
      </c>
      <c r="AB252" s="4">
        <v>1.4427679347599357E-3</v>
      </c>
      <c r="AC252" s="4">
        <v>8.4224194685497356</v>
      </c>
      <c r="AD252" s="4">
        <v>1.4727105726144258</v>
      </c>
      <c r="AE252" s="4">
        <v>0.63109929016177535</v>
      </c>
      <c r="AF252" s="4">
        <v>0.56338469780779976</v>
      </c>
      <c r="AG252" s="4">
        <v>0.19507016706836813</v>
      </c>
      <c r="AH252" s="4">
        <v>3.6398427615026749</v>
      </c>
      <c r="AI252" s="4">
        <v>7.4590586821703582</v>
      </c>
      <c r="AJ252" s="4">
        <v>0.53427213071602075</v>
      </c>
      <c r="AK252" s="4">
        <v>7.2933600410606392</v>
      </c>
      <c r="AL252" s="4">
        <v>0.19507016706836813</v>
      </c>
      <c r="AM252" s="4">
        <v>0.32047241732660481</v>
      </c>
      <c r="AN252" s="4">
        <v>72.138396737996771</v>
      </c>
      <c r="AO252" s="4">
        <v>3.3695042632554739E-2</v>
      </c>
      <c r="AP252" s="4">
        <v>0.9</v>
      </c>
      <c r="AQ252" s="4">
        <v>0</v>
      </c>
      <c r="AR252" s="4">
        <v>0</v>
      </c>
      <c r="AS252" s="4" t="s">
        <v>264</v>
      </c>
      <c r="AT252" s="4" t="s">
        <v>264</v>
      </c>
      <c r="AU252" s="4">
        <v>0</v>
      </c>
      <c r="AV252" s="4">
        <v>0</v>
      </c>
      <c r="AW252" s="4">
        <v>22.222291149230546</v>
      </c>
      <c r="AX252" s="4">
        <v>0</v>
      </c>
      <c r="AY252" s="4">
        <v>7.0101450877234614E-2</v>
      </c>
      <c r="AZ252" s="4">
        <v>1.4399876574258896</v>
      </c>
      <c r="BA252" s="4" t="e">
        <v>#VALUE!</v>
      </c>
      <c r="BB252" s="4">
        <v>112.875787252283</v>
      </c>
      <c r="BG252" s="4" t="s">
        <v>521</v>
      </c>
    </row>
    <row r="253" spans="1:59" x14ac:dyDescent="0.35">
      <c r="A253" s="4" t="s">
        <v>397</v>
      </c>
      <c r="B253" s="4" t="s">
        <v>236</v>
      </c>
      <c r="C253" s="4" t="s">
        <v>397</v>
      </c>
      <c r="D253" s="4">
        <v>0</v>
      </c>
      <c r="E253" s="4" t="s">
        <v>356</v>
      </c>
      <c r="F253" s="4">
        <v>47853</v>
      </c>
      <c r="G253" s="4">
        <v>2045</v>
      </c>
      <c r="H253" s="4">
        <v>111.365735</v>
      </c>
      <c r="I253" s="4">
        <v>5850.2364968323973</v>
      </c>
      <c r="J253" s="4">
        <v>52531.745934531806</v>
      </c>
      <c r="M253" s="4">
        <v>149.80973496248475</v>
      </c>
      <c r="N253" s="4">
        <v>352.60244652588091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4">
        <v>3166.1663843540468</v>
      </c>
      <c r="U253" s="4">
        <v>0</v>
      </c>
      <c r="V253" s="4">
        <v>0.30470000000000003</v>
      </c>
      <c r="W253" s="4">
        <v>0</v>
      </c>
      <c r="X253" s="4">
        <v>7.835634226629121E-3</v>
      </c>
      <c r="Y253" s="4">
        <v>7.8356342266291206</v>
      </c>
      <c r="Z253" s="4">
        <v>7.8140577777213087</v>
      </c>
      <c r="AA253" s="4">
        <v>0.84624587166211418</v>
      </c>
      <c r="AB253" s="4">
        <v>1.4104097861035237E-3</v>
      </c>
      <c r="AC253" s="4">
        <v>8.1022981616074468</v>
      </c>
      <c r="AD253" s="4">
        <v>1.4396808756767434</v>
      </c>
      <c r="AE253" s="4">
        <v>0.60713331798163805</v>
      </c>
      <c r="AF253" s="4">
        <v>0.54172235969703086</v>
      </c>
      <c r="AG253" s="4">
        <v>0.19069516724174695</v>
      </c>
      <c r="AH253" s="4">
        <v>3.2350590005310491</v>
      </c>
      <c r="AI253" s="4">
        <v>7.2917682095589553</v>
      </c>
      <c r="AJ253" s="4">
        <v>0.52228956816235317</v>
      </c>
      <c r="AK253" s="4">
        <v>7.1297858287929943</v>
      </c>
      <c r="AL253" s="4">
        <v>0.19069516724174695</v>
      </c>
      <c r="AM253" s="4">
        <v>0.31328491761144145</v>
      </c>
      <c r="AN253" s="4">
        <v>70.520489305176184</v>
      </c>
      <c r="AO253" s="4">
        <v>3.2939336068650717E-2</v>
      </c>
      <c r="AP253" s="4">
        <v>0.9</v>
      </c>
      <c r="AQ253" s="4">
        <v>0</v>
      </c>
      <c r="AR253" s="4">
        <v>0</v>
      </c>
      <c r="AS253" s="4" t="s">
        <v>264</v>
      </c>
      <c r="AT253" s="4" t="s">
        <v>264</v>
      </c>
      <c r="AU253" s="4">
        <v>0</v>
      </c>
      <c r="AV253" s="4">
        <v>0</v>
      </c>
      <c r="AW253" s="4">
        <v>22.222291149230546</v>
      </c>
      <c r="AX253" s="4">
        <v>0</v>
      </c>
      <c r="AY253" s="4">
        <v>7.0359471220022216E-2</v>
      </c>
      <c r="AZ253" s="4">
        <v>1.3393705076490008</v>
      </c>
      <c r="BA253" s="4" t="e">
        <v>#VALUE!</v>
      </c>
      <c r="BB253" s="4">
        <v>112.875787252283</v>
      </c>
      <c r="BG253" s="4" t="s">
        <v>522</v>
      </c>
    </row>
    <row r="254" spans="1:59" x14ac:dyDescent="0.35">
      <c r="A254" s="4" t="s">
        <v>397</v>
      </c>
      <c r="B254" s="4" t="s">
        <v>236</v>
      </c>
      <c r="C254" s="4" t="s">
        <v>397</v>
      </c>
      <c r="D254" s="4">
        <v>0</v>
      </c>
      <c r="E254" s="4" t="s">
        <v>356</v>
      </c>
      <c r="F254" s="4">
        <v>49680</v>
      </c>
      <c r="G254" s="4">
        <v>2050</v>
      </c>
      <c r="H254" s="4">
        <v>108.548677</v>
      </c>
      <c r="I254" s="4">
        <v>6148.6573536326659</v>
      </c>
      <c r="J254" s="4">
        <v>56644.240386574827</v>
      </c>
      <c r="M254" s="4">
        <v>149.80973496248475</v>
      </c>
      <c r="N254" s="4">
        <v>344.94057548183537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4">
        <v>3177.7501579483587</v>
      </c>
      <c r="U254" s="4">
        <v>0</v>
      </c>
      <c r="V254" s="4">
        <v>0.30470000000000003</v>
      </c>
      <c r="W254" s="4">
        <v>0</v>
      </c>
      <c r="X254" s="4">
        <v>7.665369897540482E-3</v>
      </c>
      <c r="Y254" s="4">
        <v>7.665369897540482</v>
      </c>
      <c r="Z254" s="4">
        <v>7.644262293845598</v>
      </c>
      <c r="AA254" s="4">
        <v>0.82785738115640495</v>
      </c>
      <c r="AB254" s="4">
        <v>1.3797623019273417E-3</v>
      </c>
      <c r="AC254" s="4">
        <v>7.7978660621934601</v>
      </c>
      <c r="AD254" s="4">
        <v>1.4083973456766075</v>
      </c>
      <c r="AE254" s="4">
        <v>0.58434203932798268</v>
      </c>
      <c r="AF254" s="4">
        <v>0.52112031429673167</v>
      </c>
      <c r="AG254" s="4">
        <v>0.18655145866988451</v>
      </c>
      <c r="AH254" s="4">
        <v>2.8486347057298032</v>
      </c>
      <c r="AI254" s="4">
        <v>7.1333218111996342</v>
      </c>
      <c r="AJ254" s="4">
        <v>0.51094048264596426</v>
      </c>
      <c r="AK254" s="4">
        <v>6.9748592248226915</v>
      </c>
      <c r="AL254" s="4">
        <v>0.18655145866988451</v>
      </c>
      <c r="AM254" s="4">
        <v>0.30647739638623889</v>
      </c>
      <c r="AN254" s="4">
        <v>68.988115096367082</v>
      </c>
      <c r="AO254" s="4">
        <v>3.2223581122191619E-2</v>
      </c>
      <c r="AP254" s="4">
        <v>0.9</v>
      </c>
      <c r="AQ254" s="4">
        <v>0</v>
      </c>
      <c r="AR254" s="4">
        <v>0</v>
      </c>
      <c r="AS254" s="4" t="s">
        <v>264</v>
      </c>
      <c r="AT254" s="4" t="s">
        <v>264</v>
      </c>
      <c r="AU254" s="4">
        <v>0</v>
      </c>
      <c r="AV254" s="4">
        <v>0</v>
      </c>
      <c r="AW254" s="4">
        <v>22.22229114923055</v>
      </c>
      <c r="AX254" s="4">
        <v>0</v>
      </c>
      <c r="AY254" s="4">
        <v>7.0616889209441785E-2</v>
      </c>
      <c r="AZ254" s="4">
        <v>1.2466737787903781</v>
      </c>
      <c r="BA254" s="4" t="e">
        <v>#VALUE!</v>
      </c>
      <c r="BB254" s="4">
        <v>112.875787252283</v>
      </c>
      <c r="BG254" s="4" t="s">
        <v>523</v>
      </c>
    </row>
    <row r="255" spans="1:59" x14ac:dyDescent="0.35">
      <c r="A255" s="4" t="s">
        <v>397</v>
      </c>
      <c r="B255" s="4" t="s">
        <v>236</v>
      </c>
      <c r="C255" s="4" t="s">
        <v>397</v>
      </c>
      <c r="D255" s="4">
        <v>0</v>
      </c>
      <c r="E255" s="4" t="s">
        <v>368</v>
      </c>
      <c r="F255" s="4">
        <v>42372</v>
      </c>
      <c r="G255" s="4">
        <v>2000</v>
      </c>
      <c r="H255" s="4">
        <v>125.72031</v>
      </c>
      <c r="I255" s="4">
        <v>3624.5930488341396</v>
      </c>
      <c r="J255" s="4">
        <v>28830.608585312424</v>
      </c>
      <c r="K255" s="4">
        <v>1.2901905989987313E-2</v>
      </c>
      <c r="L255" s="4">
        <v>0.65064311739076608</v>
      </c>
      <c r="M255" s="4">
        <v>92.708349951067106</v>
      </c>
      <c r="O255" s="4">
        <v>313.01702400000011</v>
      </c>
      <c r="P255" s="4">
        <v>261.64073657449472</v>
      </c>
      <c r="Q255" s="4">
        <v>19.317735000000003</v>
      </c>
      <c r="R255" s="4">
        <v>1.6483699999999999</v>
      </c>
      <c r="S255" s="4">
        <v>0.15365643785001806</v>
      </c>
      <c r="T255" s="4">
        <v>0</v>
      </c>
      <c r="U255" s="4">
        <v>86.359218754415167</v>
      </c>
      <c r="V255" s="4">
        <v>0</v>
      </c>
      <c r="W255" s="4">
        <v>0.93400000000000027</v>
      </c>
      <c r="X255" s="4">
        <v>0.15015003516492717</v>
      </c>
      <c r="Y255" s="4">
        <v>150.15003516492717</v>
      </c>
      <c r="Z255" s="4">
        <v>130.86416626033485</v>
      </c>
      <c r="AA255" s="4">
        <v>175.97481970525681</v>
      </c>
      <c r="AB255" s="4">
        <v>49.954692657586882</v>
      </c>
      <c r="AC255" s="4">
        <v>1260.8922571027088</v>
      </c>
      <c r="AD255" s="4">
        <v>1526.5620513296196</v>
      </c>
      <c r="AE255" s="4">
        <v>88.008093757417839</v>
      </c>
      <c r="AF255" s="4">
        <v>77.575726556441396</v>
      </c>
      <c r="AG255" s="4">
        <v>23.516514652342146</v>
      </c>
      <c r="AH255" s="4">
        <v>68.390226395543891</v>
      </c>
      <c r="AI255" s="4">
        <v>25.688625836347114</v>
      </c>
      <c r="AJ255" s="4">
        <v>105.17554042398774</v>
      </c>
      <c r="AK255" s="4">
        <v>1199.8065890742487</v>
      </c>
      <c r="AL255" s="4">
        <v>23.516514652342146</v>
      </c>
      <c r="AM255" s="4">
        <v>72.6036372983109</v>
      </c>
      <c r="AN255" s="4">
        <v>1420.5969308944268</v>
      </c>
      <c r="AO255" s="4">
        <v>0.66354502338075338</v>
      </c>
      <c r="AQ255" s="4">
        <v>0</v>
      </c>
      <c r="AS255" s="4" t="e">
        <v>#REF!</v>
      </c>
      <c r="AT255" s="4" t="e">
        <v>#REF!</v>
      </c>
      <c r="AU255" s="4">
        <v>401.98457549458095</v>
      </c>
      <c r="AV255" s="4">
        <v>573.87865945781823</v>
      </c>
      <c r="AW255" s="4">
        <v>0</v>
      </c>
      <c r="AX255" s="4">
        <v>479.68648237140968</v>
      </c>
      <c r="BA255" s="4" t="e">
        <v>#REF!</v>
      </c>
      <c r="BG255" s="4" t="s">
        <v>524</v>
      </c>
    </row>
    <row r="256" spans="1:59" x14ac:dyDescent="0.35">
      <c r="A256" s="4" t="s">
        <v>397</v>
      </c>
      <c r="B256" s="4" t="s">
        <v>236</v>
      </c>
      <c r="C256" s="4" t="s">
        <v>397</v>
      </c>
      <c r="D256" s="4">
        <v>0</v>
      </c>
      <c r="E256" s="4" t="s">
        <v>368</v>
      </c>
      <c r="F256" s="4">
        <v>44199</v>
      </c>
      <c r="G256" s="4">
        <v>2005</v>
      </c>
      <c r="H256" s="4">
        <v>126.392944</v>
      </c>
      <c r="I256" s="4">
        <v>3872.8440000000001</v>
      </c>
      <c r="J256" s="4">
        <v>30641.299090240354</v>
      </c>
      <c r="K256" s="4">
        <v>0.13360780624639881</v>
      </c>
      <c r="L256" s="4">
        <v>0.51009078255313567</v>
      </c>
      <c r="M256" s="4">
        <v>121.25904245677594</v>
      </c>
      <c r="O256" s="4">
        <v>334.91296799999998</v>
      </c>
      <c r="P256" s="4">
        <v>244.13574428451867</v>
      </c>
      <c r="Q256" s="4">
        <v>17.722501999999999</v>
      </c>
      <c r="R256" s="4">
        <v>1.179805</v>
      </c>
      <c r="S256" s="4">
        <v>0.14021749505257192</v>
      </c>
      <c r="T256" s="4">
        <v>0</v>
      </c>
      <c r="U256" s="4">
        <v>86.477267868264249</v>
      </c>
      <c r="V256" s="4">
        <v>0</v>
      </c>
      <c r="W256" s="4">
        <v>0.93599999999999994</v>
      </c>
      <c r="X256" s="4">
        <v>0.14174539330414973</v>
      </c>
      <c r="Y256" s="4">
        <v>141.74539330414973</v>
      </c>
      <c r="Z256" s="4">
        <v>126.21896557175485</v>
      </c>
      <c r="AA256" s="4">
        <v>172.83696928681718</v>
      </c>
      <c r="AB256" s="4">
        <v>37.602360739008198</v>
      </c>
      <c r="AC256" s="4">
        <v>916.93567803163057</v>
      </c>
      <c r="AD256" s="4">
        <v>2279.8981463432892</v>
      </c>
      <c r="AE256" s="4">
        <v>35.800045402291893</v>
      </c>
      <c r="AF256" s="4">
        <v>29.64570016470428</v>
      </c>
      <c r="AG256" s="4">
        <v>11.271745173564865</v>
      </c>
      <c r="AH256" s="4">
        <v>59.465765267116119</v>
      </c>
      <c r="AI256" s="4">
        <v>24.549758104374561</v>
      </c>
      <c r="AJ256" s="4">
        <v>101.66920746738029</v>
      </c>
      <c r="AK256" s="4">
        <v>857.67706419189744</v>
      </c>
      <c r="AL256" s="4">
        <v>11.271745173564865</v>
      </c>
      <c r="AM256" s="4">
        <v>24.822324619609716</v>
      </c>
      <c r="AN256" s="4">
        <v>1378.1072985984454</v>
      </c>
      <c r="AO256" s="4">
        <v>0.64369858879953445</v>
      </c>
      <c r="AQ256" s="4">
        <v>0</v>
      </c>
      <c r="AS256" s="4" t="e">
        <v>#REF!</v>
      </c>
      <c r="AT256" s="4" t="e">
        <v>#REF!</v>
      </c>
      <c r="AU256" s="4">
        <v>416.44539911736075</v>
      </c>
      <c r="AV256" s="4">
        <v>580.60073800155214</v>
      </c>
      <c r="AW256" s="4">
        <v>0</v>
      </c>
      <c r="AX256" s="4">
        <v>423.23053105590623</v>
      </c>
      <c r="BA256" s="4" t="e">
        <v>#REF!</v>
      </c>
      <c r="BG256" s="4" t="s">
        <v>525</v>
      </c>
    </row>
    <row r="257" spans="1:59" x14ac:dyDescent="0.35">
      <c r="A257" s="4" t="s">
        <v>397</v>
      </c>
      <c r="B257" s="4" t="s">
        <v>236</v>
      </c>
      <c r="C257" s="4" t="s">
        <v>397</v>
      </c>
      <c r="D257" s="4">
        <v>0</v>
      </c>
      <c r="E257" s="4" t="s">
        <v>368</v>
      </c>
      <c r="F257" s="4">
        <v>42372</v>
      </c>
      <c r="G257" s="4">
        <v>2010</v>
      </c>
      <c r="H257" s="4">
        <v>126.53592</v>
      </c>
      <c r="I257" s="4">
        <v>3863.7400656183231</v>
      </c>
      <c r="J257" s="4">
        <v>30534.729313370648</v>
      </c>
      <c r="K257" s="4">
        <v>0.16539801459720571</v>
      </c>
      <c r="L257" s="4">
        <v>0.43844639738040114</v>
      </c>
      <c r="M257" s="4">
        <v>149.80973496248475</v>
      </c>
      <c r="O257" s="4">
        <v>334.17481203007515</v>
      </c>
      <c r="P257" s="4">
        <v>228.12410750174567</v>
      </c>
      <c r="Q257" s="4">
        <v>16.337669999999999</v>
      </c>
      <c r="R257" s="4">
        <v>5.9063144843177566</v>
      </c>
      <c r="S257" s="4">
        <v>0.12911487900036606</v>
      </c>
      <c r="T257" s="4">
        <v>0</v>
      </c>
      <c r="U257" s="4">
        <v>86.489982854629844</v>
      </c>
      <c r="V257" s="4">
        <v>0</v>
      </c>
      <c r="W257" s="4">
        <v>0.93984962406015027</v>
      </c>
      <c r="X257" s="4">
        <v>0.12827690118627214</v>
      </c>
      <c r="Y257" s="4">
        <v>128.27690118627214</v>
      </c>
      <c r="Z257" s="4">
        <v>118.15576091965467</v>
      </c>
      <c r="AA257" s="4">
        <v>160.1962445658325</v>
      </c>
      <c r="AB257" s="4">
        <v>20.52427567943506</v>
      </c>
      <c r="AC257" s="4">
        <v>514.00305899265436</v>
      </c>
      <c r="AD257" s="4">
        <v>1410.5720965660585</v>
      </c>
      <c r="AE257" s="4">
        <v>18.110992436873662</v>
      </c>
      <c r="AF257" s="4">
        <v>13.576018342657555</v>
      </c>
      <c r="AG257" s="4">
        <v>5.6346108440375104</v>
      </c>
      <c r="AH257" s="4">
        <v>53.545662628196879</v>
      </c>
      <c r="AI257" s="4">
        <v>22.907188884446143</v>
      </c>
      <c r="AJ257" s="4">
        <v>95.248572035208525</v>
      </c>
      <c r="AK257" s="4">
        <v>458.41340344378142</v>
      </c>
      <c r="AL257" s="4">
        <v>5.6346108440375104</v>
      </c>
      <c r="AM257" s="4">
        <v>9.0512789375167326</v>
      </c>
      <c r="AN257" s="4">
        <v>1292.7826871830923</v>
      </c>
      <c r="AO257" s="4">
        <v>0.60384441197760685</v>
      </c>
      <c r="AQ257" s="4">
        <v>0</v>
      </c>
      <c r="AS257" s="4" t="e">
        <v>#REF!</v>
      </c>
      <c r="AT257" s="4" t="e">
        <v>#REF!</v>
      </c>
      <c r="AU257" s="4">
        <v>417.52962051360419</v>
      </c>
      <c r="AV257" s="4">
        <v>562.3119037749683</v>
      </c>
      <c r="AW257" s="4">
        <v>0</v>
      </c>
      <c r="AX257" s="4">
        <v>383.86166930716325</v>
      </c>
      <c r="BA257" s="4" t="e">
        <v>#REF!</v>
      </c>
      <c r="BG257" s="4" t="s">
        <v>526</v>
      </c>
    </row>
    <row r="258" spans="1:59" x14ac:dyDescent="0.35">
      <c r="A258" s="4" t="s">
        <v>397</v>
      </c>
      <c r="B258" s="4" t="s">
        <v>236</v>
      </c>
      <c r="C258" s="4" t="s">
        <v>397</v>
      </c>
      <c r="D258" s="4">
        <v>0</v>
      </c>
      <c r="E258" s="4" t="s">
        <v>368</v>
      </c>
      <c r="F258" s="4">
        <v>42372</v>
      </c>
      <c r="G258" s="4">
        <v>2015</v>
      </c>
      <c r="H258" s="4">
        <v>126.071988</v>
      </c>
      <c r="I258" s="4">
        <v>4245.0110146193938</v>
      </c>
      <c r="J258" s="4">
        <v>33671.326057136452</v>
      </c>
      <c r="K258" s="4">
        <v>0.17528583229166855</v>
      </c>
      <c r="L258" s="4">
        <v>0.4098678074023292</v>
      </c>
      <c r="M258" s="4">
        <v>149.80973496248475</v>
      </c>
      <c r="O258" s="4">
        <v>332.73978273726607</v>
      </c>
      <c r="P258" s="4">
        <v>227.14448616322463</v>
      </c>
      <c r="Q258" s="4">
        <v>19.402322959617379</v>
      </c>
      <c r="R258" s="4">
        <v>3.5666643591226221</v>
      </c>
      <c r="S258" s="4">
        <v>0.15389876266262556</v>
      </c>
      <c r="T258" s="4">
        <v>0</v>
      </c>
      <c r="U258" s="4">
        <v>78.383726589010834</v>
      </c>
      <c r="V258" s="4">
        <v>0</v>
      </c>
      <c r="W258" s="4">
        <v>0.93984962406015038</v>
      </c>
      <c r="X258" s="4">
        <v>0.12083728339222796</v>
      </c>
      <c r="Y258" s="4">
        <v>120.83728339222796</v>
      </c>
      <c r="Z258" s="4">
        <v>114.40454831533827</v>
      </c>
      <c r="AA258" s="4">
        <v>153.69811675922773</v>
      </c>
      <c r="AB258" s="4">
        <v>8.692222006405979</v>
      </c>
      <c r="AC258" s="4">
        <v>243.93372123090361</v>
      </c>
      <c r="AD258" s="4">
        <v>1027.5970902552579</v>
      </c>
      <c r="AE258" s="4">
        <v>11.908797055955871</v>
      </c>
      <c r="AF258" s="4">
        <v>7.9642285312192156</v>
      </c>
      <c r="AG258" s="4">
        <v>2.3017734343162428</v>
      </c>
      <c r="AH258" s="4">
        <v>51.0497924308943</v>
      </c>
      <c r="AI258" s="4">
        <v>22.152222526617024</v>
      </c>
      <c r="AJ258" s="4">
        <v>92.252325788721251</v>
      </c>
      <c r="AK258" s="4">
        <v>190.06473009918648</v>
      </c>
      <c r="AL258" s="4">
        <v>2.3017734343162428</v>
      </c>
      <c r="AM258" s="4">
        <v>3.5795432065445647</v>
      </c>
      <c r="AN258" s="4">
        <v>1252.7672356213286</v>
      </c>
      <c r="AO258" s="4">
        <v>0.58515363969399758</v>
      </c>
      <c r="AQ258" s="4">
        <v>0</v>
      </c>
      <c r="AS258" s="4" t="e">
        <v>#REF!</v>
      </c>
      <c r="AT258" s="4" t="e">
        <v>#REF!</v>
      </c>
      <c r="AU258" s="4">
        <v>406.13940204751134</v>
      </c>
      <c r="AV258" s="4">
        <v>531.98422481360615</v>
      </c>
      <c r="AW258" s="4">
        <v>0</v>
      </c>
      <c r="AX258" s="4">
        <v>363.15850902518025</v>
      </c>
      <c r="BA258" s="4" t="e">
        <v>#REF!</v>
      </c>
      <c r="BG258" s="4" t="s">
        <v>527</v>
      </c>
    </row>
    <row r="259" spans="1:59" x14ac:dyDescent="0.35">
      <c r="A259" s="4" t="s">
        <v>397</v>
      </c>
      <c r="B259" s="4" t="s">
        <v>236</v>
      </c>
      <c r="C259" s="4" t="s">
        <v>397</v>
      </c>
      <c r="D259" s="4">
        <v>0</v>
      </c>
      <c r="E259" s="4" t="s">
        <v>368</v>
      </c>
      <c r="F259" s="4">
        <v>47853</v>
      </c>
      <c r="G259" s="4">
        <v>2020</v>
      </c>
      <c r="H259" s="4">
        <v>124.803628</v>
      </c>
      <c r="I259" s="4">
        <v>4561.8298042804072</v>
      </c>
      <c r="J259" s="4">
        <v>36552.060844580628</v>
      </c>
      <c r="K259" s="4">
        <v>0.17453921478144818</v>
      </c>
      <c r="L259" s="4">
        <v>0.38983755573736517</v>
      </c>
      <c r="M259" s="4">
        <v>149.80973496248475</v>
      </c>
      <c r="O259" s="4">
        <v>328.81650571859234</v>
      </c>
      <c r="P259" s="4">
        <v>224.46626495639558</v>
      </c>
      <c r="Q259" s="4">
        <v>19.17355353760793</v>
      </c>
      <c r="R259" s="4">
        <v>0.8792367037558555</v>
      </c>
      <c r="S259" s="4">
        <v>0.15362977699340544</v>
      </c>
      <c r="T259" s="4">
        <v>0</v>
      </c>
      <c r="U259" s="4">
        <v>72.079959101074039</v>
      </c>
      <c r="V259" s="4">
        <v>0</v>
      </c>
      <c r="W259" s="4">
        <v>0.93984962406015038</v>
      </c>
      <c r="X259" s="4">
        <v>0.1152584706608977</v>
      </c>
      <c r="Y259" s="4">
        <v>115.2584706608977</v>
      </c>
      <c r="Z259" s="4">
        <v>110.30799465875248</v>
      </c>
      <c r="AA259" s="4">
        <v>147.67403834456582</v>
      </c>
      <c r="AB259" s="4">
        <v>4.2235739715807936</v>
      </c>
      <c r="AC259" s="4">
        <v>141.28185635677355</v>
      </c>
      <c r="AD259" s="4">
        <v>879.13140887346538</v>
      </c>
      <c r="AE259" s="4">
        <v>9.6211130975845229</v>
      </c>
      <c r="AF259" s="4">
        <v>5.9651619436604548</v>
      </c>
      <c r="AG259" s="4">
        <v>1.1130679135293899</v>
      </c>
      <c r="AH259" s="4">
        <v>48.931168045831882</v>
      </c>
      <c r="AI259" s="4">
        <v>21.348910736012016</v>
      </c>
      <c r="AJ259" s="4">
        <v>88.959083922740462</v>
      </c>
      <c r="AK259" s="4">
        <v>89.325574820314401</v>
      </c>
      <c r="AL259" s="4">
        <v>1.1130679135293899</v>
      </c>
      <c r="AM259" s="4">
        <v>1.7361622837161064</v>
      </c>
      <c r="AN259" s="4">
        <v>1208.2856171269566</v>
      </c>
      <c r="AO259" s="4">
        <v>0.5643767705188133</v>
      </c>
      <c r="AQ259" s="4">
        <v>0</v>
      </c>
      <c r="AS259" s="4" t="e">
        <v>#REF!</v>
      </c>
      <c r="AT259" s="4" t="e">
        <v>#REF!</v>
      </c>
      <c r="AU259" s="4">
        <v>396.31382444048552</v>
      </c>
      <c r="AV259" s="4">
        <v>513.47791920219106</v>
      </c>
      <c r="AW259" s="4">
        <v>0</v>
      </c>
      <c r="AX259" s="4">
        <v>350.52519766005355</v>
      </c>
      <c r="BA259" s="4" t="e">
        <v>#REF!</v>
      </c>
      <c r="BG259" s="4" t="s">
        <v>528</v>
      </c>
    </row>
    <row r="260" spans="1:59" x14ac:dyDescent="0.35">
      <c r="A260" s="4" t="s">
        <v>397</v>
      </c>
      <c r="B260" s="4" t="s">
        <v>236</v>
      </c>
      <c r="C260" s="4" t="s">
        <v>397</v>
      </c>
      <c r="D260" s="4">
        <v>0</v>
      </c>
      <c r="E260" s="4" t="s">
        <v>368</v>
      </c>
      <c r="F260" s="4">
        <v>51507</v>
      </c>
      <c r="G260" s="4">
        <v>2025</v>
      </c>
      <c r="H260" s="4">
        <v>122.770562999999</v>
      </c>
      <c r="I260" s="4">
        <v>4794.5289711444238</v>
      </c>
      <c r="J260" s="4">
        <v>39052.757061515331</v>
      </c>
      <c r="K260" s="4">
        <v>0.17161613813511209</v>
      </c>
      <c r="L260" s="4">
        <v>0.37671488060801972</v>
      </c>
      <c r="M260" s="4">
        <v>149.80973496248475</v>
      </c>
      <c r="O260" s="4">
        <v>322.52785171501768</v>
      </c>
      <c r="P260" s="4">
        <v>220.17332147200261</v>
      </c>
      <c r="Q260" s="4">
        <v>18.806857091048698</v>
      </c>
      <c r="R260" s="4">
        <v>1.0544298027102705</v>
      </c>
      <c r="S260" s="4">
        <v>0.15318702326915981</v>
      </c>
      <c r="T260" s="4">
        <v>0</v>
      </c>
      <c r="U260" s="4">
        <v>67.269976603777266</v>
      </c>
      <c r="V260" s="4">
        <v>0</v>
      </c>
      <c r="W260" s="4">
        <v>0.93984962406015038</v>
      </c>
      <c r="X260" s="4">
        <v>0.11154408648418386</v>
      </c>
      <c r="Y260" s="4">
        <v>111.54408648418386</v>
      </c>
      <c r="Z260" s="4">
        <v>107.15899977279285</v>
      </c>
      <c r="AA260" s="4">
        <v>143.27378505131776</v>
      </c>
      <c r="AB260" s="4">
        <v>2.6954432386176697</v>
      </c>
      <c r="AC260" s="4">
        <v>105.3706261363354</v>
      </c>
      <c r="AD260" s="4">
        <v>820.24079417095527</v>
      </c>
      <c r="AE260" s="4">
        <v>8.758747199567452</v>
      </c>
      <c r="AF260" s="4">
        <v>5.2536037154639432</v>
      </c>
      <c r="AG260" s="4">
        <v>0.71666803120534606</v>
      </c>
      <c r="AH260" s="4">
        <v>47.426076040213211</v>
      </c>
      <c r="AI260" s="4">
        <v>20.735701677508487</v>
      </c>
      <c r="AJ260" s="4">
        <v>86.423298095284366</v>
      </c>
      <c r="AK260" s="4">
        <v>54.891509572408864</v>
      </c>
      <c r="AL260" s="4">
        <v>0.71666803120534606</v>
      </c>
      <c r="AM260" s="4">
        <v>1.1448384137489915</v>
      </c>
      <c r="AN260" s="4">
        <v>1173.9329433471289</v>
      </c>
      <c r="AO260" s="4">
        <v>0.54833101874313173</v>
      </c>
      <c r="AQ260" s="4">
        <v>0</v>
      </c>
      <c r="AS260" s="4" t="e">
        <v>#REF!</v>
      </c>
      <c r="AT260" s="4" t="e">
        <v>#REF!</v>
      </c>
      <c r="AU260" s="4">
        <v>392.52393304278701</v>
      </c>
      <c r="AV260" s="4">
        <v>506.61944752633383</v>
      </c>
      <c r="AW260" s="4">
        <v>0</v>
      </c>
      <c r="AX260" s="4">
        <v>345.8432687008472</v>
      </c>
      <c r="BA260" s="4" t="e">
        <v>#REF!</v>
      </c>
      <c r="BG260" s="4" t="s">
        <v>529</v>
      </c>
    </row>
    <row r="261" spans="1:59" x14ac:dyDescent="0.35">
      <c r="A261" s="4" t="s">
        <v>397</v>
      </c>
      <c r="B261" s="4" t="s">
        <v>236</v>
      </c>
      <c r="C261" s="4" t="s">
        <v>397</v>
      </c>
      <c r="D261" s="4">
        <v>0</v>
      </c>
      <c r="E261" s="4" t="s">
        <v>368</v>
      </c>
      <c r="F261" s="4">
        <v>53334</v>
      </c>
      <c r="G261" s="4">
        <v>2030</v>
      </c>
      <c r="H261" s="4">
        <v>120.21754900000001</v>
      </c>
      <c r="I261" s="4">
        <v>5039.0981341684019</v>
      </c>
      <c r="J261" s="4">
        <v>41916.493690687392</v>
      </c>
      <c r="K261" s="4">
        <v>0.16755793750845702</v>
      </c>
      <c r="L261" s="4">
        <v>0.36537412151442283</v>
      </c>
      <c r="M261" s="4">
        <v>149.80973496248475</v>
      </c>
      <c r="O261" s="4">
        <v>314.63089725843713</v>
      </c>
      <c r="P261" s="4">
        <v>214.78247326161375</v>
      </c>
      <c r="Q261" s="4">
        <v>18.346379358258485</v>
      </c>
      <c r="R261" s="4">
        <v>0.88350563601889165</v>
      </c>
      <c r="S261" s="4">
        <v>0.15260982702499187</v>
      </c>
      <c r="T261" s="4">
        <v>0</v>
      </c>
      <c r="U261" s="4">
        <v>62.437938075671234</v>
      </c>
      <c r="V261" s="4">
        <v>0</v>
      </c>
      <c r="W261" s="4">
        <v>0.93984962406015027</v>
      </c>
      <c r="X261" s="4">
        <v>0.10827851578933516</v>
      </c>
      <c r="Y261" s="4">
        <v>108.27851578933516</v>
      </c>
      <c r="Z261" s="4">
        <v>104.14482298739296</v>
      </c>
      <c r="AA261" s="4">
        <v>139.20008470501</v>
      </c>
      <c r="AB261" s="4">
        <v>2.1935929003924994</v>
      </c>
      <c r="AC261" s="4">
        <v>92.857576454973042</v>
      </c>
      <c r="AD261" s="4">
        <v>790.71451558657407</v>
      </c>
      <c r="AE261" s="4">
        <v>8.3284193549526631</v>
      </c>
      <c r="AF261" s="4">
        <v>4.9363794343286758</v>
      </c>
      <c r="AG261" s="4">
        <v>0.58390689099822368</v>
      </c>
      <c r="AH261" s="4">
        <v>46.051656928945619</v>
      </c>
      <c r="AI261" s="4">
        <v>20.151044512457659</v>
      </c>
      <c r="AJ261" s="4">
        <v>83.993778474935297</v>
      </c>
      <c r="AK261" s="4">
        <v>43.796081466538574</v>
      </c>
      <c r="AL261" s="4">
        <v>0.58390689099822368</v>
      </c>
      <c r="AM261" s="4">
        <v>0.94300193527005427</v>
      </c>
      <c r="AN261" s="4">
        <v>1140.9649997310346</v>
      </c>
      <c r="AO261" s="4">
        <v>0.53293205902287988</v>
      </c>
      <c r="AQ261" s="4">
        <v>0</v>
      </c>
      <c r="AS261" s="4" t="e">
        <v>#REF!</v>
      </c>
      <c r="AT261" s="4" t="e">
        <v>#REF!</v>
      </c>
      <c r="AU261" s="4">
        <v>391.06439738510448</v>
      </c>
      <c r="AV261" s="4">
        <v>504.13105941585621</v>
      </c>
      <c r="AW261" s="4">
        <v>0</v>
      </c>
      <c r="AX261" s="4">
        <v>344.14457299912101</v>
      </c>
      <c r="BA261" s="4" t="e">
        <v>#REF!</v>
      </c>
      <c r="BG261" s="4" t="s">
        <v>530</v>
      </c>
    </row>
    <row r="262" spans="1:59" x14ac:dyDescent="0.35">
      <c r="A262" s="4" t="s">
        <v>397</v>
      </c>
      <c r="B262" s="4" t="s">
        <v>236</v>
      </c>
      <c r="C262" s="4" t="s">
        <v>397</v>
      </c>
      <c r="D262" s="4">
        <v>0</v>
      </c>
      <c r="E262" s="4" t="s">
        <v>368</v>
      </c>
      <c r="F262" s="4">
        <v>35064</v>
      </c>
      <c r="G262" s="4">
        <v>2035</v>
      </c>
      <c r="H262" s="4">
        <v>117.34894899999901</v>
      </c>
      <c r="I262" s="4">
        <v>5296.1427824511484</v>
      </c>
      <c r="J262" s="4">
        <v>45131.574058249069</v>
      </c>
      <c r="K262" s="4">
        <v>0.16288453782500475</v>
      </c>
      <c r="L262" s="4">
        <v>0.35427984054968364</v>
      </c>
      <c r="M262" s="4">
        <v>149.80973496248475</v>
      </c>
      <c r="O262" s="4">
        <v>305.75777570322293</v>
      </c>
      <c r="P262" s="4">
        <v>208.72524553926954</v>
      </c>
      <c r="Q262" s="4">
        <v>17.828980540906525</v>
      </c>
      <c r="R262" s="4">
        <v>0.84777565517102127</v>
      </c>
      <c r="S262" s="4">
        <v>0.15193131845523963</v>
      </c>
      <c r="T262" s="4">
        <v>0</v>
      </c>
      <c r="U262" s="4">
        <v>57.732162493117833</v>
      </c>
      <c r="V262" s="4">
        <v>0</v>
      </c>
      <c r="W262" s="4">
        <v>0.93984962406015027</v>
      </c>
      <c r="X262" s="4">
        <v>0.1050378690311476</v>
      </c>
      <c r="Y262" s="4">
        <v>105.03786903114761</v>
      </c>
      <c r="Z262" s="4">
        <v>101.06173559699872</v>
      </c>
      <c r="AA262" s="4">
        <v>135.07065285482548</v>
      </c>
      <c r="AB262" s="4">
        <v>2.0112990361686376</v>
      </c>
      <c r="AC262" s="4">
        <v>87.493555612128048</v>
      </c>
      <c r="AD262" s="4">
        <v>765.31893337880092</v>
      </c>
      <c r="AE262" s="4">
        <v>8.0320064706079162</v>
      </c>
      <c r="AF262" s="4">
        <v>4.7443022725694037</v>
      </c>
      <c r="AG262" s="4">
        <v>0.53531066632276958</v>
      </c>
      <c r="AH262" s="4">
        <v>44.673270250363089</v>
      </c>
      <c r="AI262" s="4">
        <v>19.553973114449448</v>
      </c>
      <c r="AJ262" s="4">
        <v>81.507762482549268</v>
      </c>
      <c r="AK262" s="4">
        <v>39.88362648842844</v>
      </c>
      <c r="AL262" s="4">
        <v>0.53531066632276958</v>
      </c>
      <c r="AM262" s="4">
        <v>0.86907548343106256</v>
      </c>
      <c r="AN262" s="4">
        <v>1107.207654039526</v>
      </c>
      <c r="AO262" s="4">
        <v>0.51716437837468843</v>
      </c>
      <c r="AQ262" s="4">
        <v>0</v>
      </c>
      <c r="AS262" s="4" t="e">
        <v>#REF!</v>
      </c>
      <c r="AT262" s="4" t="e">
        <v>#REF!</v>
      </c>
      <c r="AU262" s="4">
        <v>390.5026546834959</v>
      </c>
      <c r="AV262" s="4">
        <v>503.23509626144289</v>
      </c>
      <c r="AW262" s="4">
        <v>0</v>
      </c>
      <c r="AX262" s="4">
        <v>343.5329446309824</v>
      </c>
      <c r="BA262" s="4" t="e">
        <v>#REF!</v>
      </c>
      <c r="BG262" s="4" t="s">
        <v>531</v>
      </c>
    </row>
    <row r="263" spans="1:59" x14ac:dyDescent="0.35">
      <c r="A263" s="4" t="s">
        <v>397</v>
      </c>
      <c r="B263" s="4" t="s">
        <v>236</v>
      </c>
      <c r="C263" s="4" t="s">
        <v>397</v>
      </c>
      <c r="D263" s="4">
        <v>0</v>
      </c>
      <c r="E263" s="4" t="s">
        <v>368</v>
      </c>
      <c r="F263" s="4">
        <v>36891</v>
      </c>
      <c r="G263" s="4">
        <v>2040</v>
      </c>
      <c r="H263" s="4">
        <v>114.340034</v>
      </c>
      <c r="I263" s="4">
        <v>5566.2992911207348</v>
      </c>
      <c r="J263" s="4">
        <v>48681.980373739745</v>
      </c>
      <c r="K263" s="4">
        <v>0.15794555414851466</v>
      </c>
      <c r="L263" s="4">
        <v>0.34320117436606162</v>
      </c>
      <c r="M263" s="4">
        <v>149.80973496248475</v>
      </c>
      <c r="O263" s="4">
        <v>296.45063335354388</v>
      </c>
      <c r="P263" s="4">
        <v>202.37173394749479</v>
      </c>
      <c r="Q263" s="4">
        <v>17.286273623765236</v>
      </c>
      <c r="R263" s="4">
        <v>0.81602635168945736</v>
      </c>
      <c r="S263" s="4">
        <v>0.15118303728828028</v>
      </c>
      <c r="T263" s="4">
        <v>0</v>
      </c>
      <c r="U263" s="4">
        <v>53.258119595983068</v>
      </c>
      <c r="V263" s="4">
        <v>0</v>
      </c>
      <c r="W263" s="4">
        <v>0.93984962406015016</v>
      </c>
      <c r="X263" s="4">
        <v>0.10177417314730494</v>
      </c>
      <c r="Y263" s="4">
        <v>101.77417314730494</v>
      </c>
      <c r="Z263" s="4">
        <v>97.930977587927629</v>
      </c>
      <c r="AA263" s="4">
        <v>130.88465205365023</v>
      </c>
      <c r="AB263" s="4">
        <v>1.9163733491142962</v>
      </c>
      <c r="AC263" s="4">
        <v>84.05622194773882</v>
      </c>
      <c r="AD263" s="4">
        <v>741.21680118798622</v>
      </c>
      <c r="AE263" s="4">
        <v>7.7747269119113982</v>
      </c>
      <c r="AF263" s="4">
        <v>4.5895247469818097</v>
      </c>
      <c r="AG263" s="4">
        <v>0.51202108818940173</v>
      </c>
      <c r="AH263" s="4">
        <v>43.283730887872323</v>
      </c>
      <c r="AI263" s="4">
        <v>18.948022141930977</v>
      </c>
      <c r="AJ263" s="4">
        <v>78.982955445996652</v>
      </c>
      <c r="AK263" s="4">
        <v>37.920870746371804</v>
      </c>
      <c r="AL263" s="4">
        <v>0.51202108818940173</v>
      </c>
      <c r="AM263" s="4">
        <v>0.83432174221937805</v>
      </c>
      <c r="AN263" s="4">
        <v>1072.9151442178377</v>
      </c>
      <c r="AO263" s="4">
        <v>0.5011467285145762</v>
      </c>
      <c r="AQ263" s="4">
        <v>0</v>
      </c>
      <c r="AS263" s="4" t="e">
        <v>#REF!</v>
      </c>
      <c r="AT263" s="4" t="e">
        <v>#REF!</v>
      </c>
      <c r="AU263" s="4">
        <v>390.28649854079288</v>
      </c>
      <c r="AV263" s="4">
        <v>502.90705703846061</v>
      </c>
      <c r="AW263" s="4">
        <v>0</v>
      </c>
      <c r="AX263" s="4">
        <v>343.30900897732317</v>
      </c>
      <c r="BA263" s="4" t="e">
        <v>#REF!</v>
      </c>
      <c r="BG263" s="4" t="s">
        <v>532</v>
      </c>
    </row>
    <row r="264" spans="1:59" x14ac:dyDescent="0.35">
      <c r="A264" s="4" t="s">
        <v>397</v>
      </c>
      <c r="B264" s="4" t="s">
        <v>236</v>
      </c>
      <c r="C264" s="4" t="s">
        <v>397</v>
      </c>
      <c r="D264" s="4">
        <v>0</v>
      </c>
      <c r="E264" s="4" t="s">
        <v>368</v>
      </c>
      <c r="F264" s="4">
        <v>38718</v>
      </c>
      <c r="G264" s="4">
        <v>2045</v>
      </c>
      <c r="H264" s="4">
        <v>111.365735</v>
      </c>
      <c r="I264" s="4">
        <v>5850.2364968323973</v>
      </c>
      <c r="J264" s="4">
        <v>52531.745934531806</v>
      </c>
      <c r="K264" s="4">
        <v>0.15305096686582262</v>
      </c>
      <c r="L264" s="4">
        <v>0.33244048360551215</v>
      </c>
      <c r="M264" s="4">
        <v>149.80973496248475</v>
      </c>
      <c r="O264" s="4">
        <v>287.25056482933599</v>
      </c>
      <c r="P264" s="4">
        <v>196.09131619760478</v>
      </c>
      <c r="Q264" s="4">
        <v>16.749810267057931</v>
      </c>
      <c r="R264" s="4">
        <v>0.79880328639016263</v>
      </c>
      <c r="S264" s="4">
        <v>0.15040362519995878</v>
      </c>
      <c r="T264" s="4">
        <v>0</v>
      </c>
      <c r="U264" s="4">
        <v>49.100675670952349</v>
      </c>
      <c r="V264" s="4">
        <v>0</v>
      </c>
      <c r="W264" s="4">
        <v>0.93984962406015027</v>
      </c>
      <c r="X264" s="4">
        <v>9.8591346182869133E-2</v>
      </c>
      <c r="Y264" s="4">
        <v>98.591346182869131</v>
      </c>
      <c r="Z264" s="4">
        <v>94.871471860995243</v>
      </c>
      <c r="AA264" s="4">
        <v>126.79524959181585</v>
      </c>
      <c r="AB264" s="4">
        <v>1.8456143693909537</v>
      </c>
      <c r="AC264" s="4">
        <v>81.187584264159341</v>
      </c>
      <c r="AD264" s="4">
        <v>718.21807044048205</v>
      </c>
      <c r="AE264" s="4">
        <v>7.5287796259561031</v>
      </c>
      <c r="AF264" s="4">
        <v>4.4433228755644398</v>
      </c>
      <c r="AG264" s="4">
        <v>0.4935269726914065</v>
      </c>
      <c r="AH264" s="4">
        <v>41.929389285710485</v>
      </c>
      <c r="AI264" s="4">
        <v>18.35598582182277</v>
      </c>
      <c r="AJ264" s="4">
        <v>76.515486039172472</v>
      </c>
      <c r="AK264" s="4">
        <v>36.493451192302636</v>
      </c>
      <c r="AL264" s="4">
        <v>0.4935269726914065</v>
      </c>
      <c r="AM264" s="4">
        <v>0.80542832320401103</v>
      </c>
      <c r="AN264" s="4">
        <v>1039.398443531551</v>
      </c>
      <c r="AO264" s="4">
        <v>0.48549145047133474</v>
      </c>
      <c r="AQ264" s="4">
        <v>0</v>
      </c>
      <c r="AS264" s="4" t="e">
        <v>#REF!</v>
      </c>
      <c r="AT264" s="4" t="e">
        <v>#REF!</v>
      </c>
      <c r="AU264" s="4">
        <v>390.20333752090494</v>
      </c>
      <c r="AV264" s="4">
        <v>502.78282636196315</v>
      </c>
      <c r="AW264" s="4">
        <v>0</v>
      </c>
      <c r="AX264" s="4">
        <v>343.22420302792148</v>
      </c>
      <c r="BA264" s="4" t="e">
        <v>#REF!</v>
      </c>
      <c r="BG264" s="4" t="s">
        <v>533</v>
      </c>
    </row>
    <row r="265" spans="1:59" x14ac:dyDescent="0.35">
      <c r="A265" s="4" t="s">
        <v>397</v>
      </c>
      <c r="B265" s="4" t="s">
        <v>236</v>
      </c>
      <c r="C265" s="4" t="s">
        <v>397</v>
      </c>
      <c r="D265" s="4">
        <v>0</v>
      </c>
      <c r="E265" s="4" t="s">
        <v>368</v>
      </c>
      <c r="F265" s="4">
        <v>40545</v>
      </c>
      <c r="G265" s="4">
        <v>2050</v>
      </c>
      <c r="H265" s="4">
        <v>108.548677</v>
      </c>
      <c r="I265" s="4">
        <v>6148.6573536326659</v>
      </c>
      <c r="J265" s="4">
        <v>56644.240386574827</v>
      </c>
      <c r="K265" s="4">
        <v>0.14841083996342036</v>
      </c>
      <c r="L265" s="4">
        <v>0.32231501036157262</v>
      </c>
      <c r="M265" s="4">
        <v>149.80973496248475</v>
      </c>
      <c r="O265" s="4">
        <v>278.53687241419271</v>
      </c>
      <c r="P265" s="4">
        <v>190.14292262127987</v>
      </c>
      <c r="Q265" s="4">
        <v>16.241707890424259</v>
      </c>
      <c r="R265" s="4">
        <v>0.7621733246976774</v>
      </c>
      <c r="S265" s="4">
        <v>0.14962603266389196</v>
      </c>
      <c r="T265" s="4">
        <v>0</v>
      </c>
      <c r="U265" s="4">
        <v>45.300438192352892</v>
      </c>
      <c r="V265" s="4">
        <v>0</v>
      </c>
      <c r="W265" s="4">
        <v>0.93984962406015027</v>
      </c>
      <c r="X265" s="4">
        <v>9.5592214252723878E-2</v>
      </c>
      <c r="Y265" s="4">
        <v>95.592214252723878</v>
      </c>
      <c r="Z265" s="4">
        <v>91.985984894921174</v>
      </c>
      <c r="AA265" s="4">
        <v>122.93898016492048</v>
      </c>
      <c r="AB265" s="4">
        <v>1.7877679653680838</v>
      </c>
      <c r="AC265" s="4">
        <v>78.680167143227777</v>
      </c>
      <c r="AD265" s="4">
        <v>696.48046641457483</v>
      </c>
      <c r="AE265" s="4">
        <v>7.2993084807693824</v>
      </c>
      <c r="AF265" s="4">
        <v>4.3077306596937994</v>
      </c>
      <c r="AG265" s="4">
        <v>0.47806342622014353</v>
      </c>
      <c r="AH265" s="4">
        <v>40.653338433727271</v>
      </c>
      <c r="AI265" s="4">
        <v>17.797666994357556</v>
      </c>
      <c r="AJ265" s="4">
        <v>74.188317900563618</v>
      </c>
      <c r="AK265" s="4">
        <v>35.345348838264975</v>
      </c>
      <c r="AL265" s="4">
        <v>0.47806342622014353</v>
      </c>
      <c r="AM265" s="4">
        <v>0.78047800696426961</v>
      </c>
      <c r="AN265" s="4">
        <v>1007.7864722084371</v>
      </c>
      <c r="AO265" s="4">
        <v>0.47072585032499298</v>
      </c>
      <c r="AQ265" s="4">
        <v>0</v>
      </c>
      <c r="AS265" s="4" t="e">
        <v>#REF!</v>
      </c>
      <c r="AT265" s="4" t="e">
        <v>#REF!</v>
      </c>
      <c r="AU265" s="4">
        <v>390.17133468769362</v>
      </c>
      <c r="AV265" s="4">
        <v>502.73874480787885</v>
      </c>
      <c r="AW265" s="4">
        <v>0</v>
      </c>
      <c r="AX265" s="4">
        <v>343.19411079828376</v>
      </c>
      <c r="BA265" s="4" t="e">
        <v>#REF!</v>
      </c>
      <c r="BG265" s="4" t="s">
        <v>534</v>
      </c>
    </row>
    <row r="266" spans="1:59" x14ac:dyDescent="0.35">
      <c r="A266" s="4" t="s">
        <v>398</v>
      </c>
      <c r="B266" s="4" t="s">
        <v>236</v>
      </c>
      <c r="C266" s="4" t="s">
        <v>535</v>
      </c>
      <c r="D266" s="4" t="s">
        <v>178</v>
      </c>
      <c r="E266" s="4" t="s">
        <v>238</v>
      </c>
      <c r="F266" s="4">
        <v>51507</v>
      </c>
      <c r="G266" s="4">
        <v>2000</v>
      </c>
      <c r="H266" s="4">
        <v>45.987623999999904</v>
      </c>
      <c r="I266" s="4">
        <v>874.68047424052702</v>
      </c>
      <c r="J266" s="4">
        <v>19019.910101042158</v>
      </c>
      <c r="K266" s="4">
        <v>2.8349113719561407E-3</v>
      </c>
      <c r="L266" s="4">
        <v>0</v>
      </c>
      <c r="M266" s="4">
        <v>79.116277496934572</v>
      </c>
      <c r="N266" s="4">
        <v>4.3660250458719485</v>
      </c>
      <c r="O266" s="4">
        <v>0</v>
      </c>
      <c r="P266" s="4">
        <v>3.9691136780654075</v>
      </c>
      <c r="Q266" s="4">
        <v>1.8082680000020002</v>
      </c>
      <c r="R266" s="4">
        <v>0.26943279907458106</v>
      </c>
      <c r="S266" s="4">
        <v>3.9320752905216499E-2</v>
      </c>
      <c r="T266" s="4">
        <v>94.939130707686857</v>
      </c>
      <c r="U266" s="4">
        <v>0</v>
      </c>
      <c r="V266" s="4">
        <v>9.0114036034508738E-3</v>
      </c>
      <c r="W266" s="4">
        <v>0</v>
      </c>
      <c r="X266" s="4">
        <v>6.0410370449675242E-4</v>
      </c>
      <c r="Y266" s="4">
        <v>0.60410370449675244</v>
      </c>
      <c r="Z266" s="4">
        <v>0.54091099411922117</v>
      </c>
      <c r="AA266" s="4">
        <v>2.0949679839994406</v>
      </c>
      <c r="AB266" s="4">
        <v>3.6303727441427097E-2</v>
      </c>
      <c r="AC266" s="4">
        <v>1.0376358762521067</v>
      </c>
      <c r="AD266" s="4">
        <v>52.114878580074333</v>
      </c>
      <c r="AE266" s="4">
        <v>0.1493599606842165</v>
      </c>
      <c r="AF266" s="4">
        <v>0.12292624109566978</v>
      </c>
      <c r="AG266" s="4">
        <v>2.9487389782264419E-2</v>
      </c>
      <c r="AH266" s="4">
        <v>0.19062443206543955</v>
      </c>
      <c r="AI266" s="4">
        <v>0.10124549984100301</v>
      </c>
      <c r="AJ266" s="4">
        <v>0.43966549427821816</v>
      </c>
      <c r="AK266" s="4">
        <v>0.77665516076861407</v>
      </c>
      <c r="AL266" s="4">
        <v>2.9487389782264419E-2</v>
      </c>
      <c r="AM266" s="4">
        <v>0.10168362471910643</v>
      </c>
      <c r="AN266" s="4">
        <v>6.0693189647323882</v>
      </c>
      <c r="AO266" s="4">
        <v>2.8349113719561407E-3</v>
      </c>
      <c r="AP266" s="4">
        <v>0</v>
      </c>
      <c r="AQ266" s="4">
        <v>0</v>
      </c>
      <c r="AR266" s="4">
        <v>0</v>
      </c>
      <c r="AS266" s="4">
        <v>1.3901246330391288</v>
      </c>
      <c r="AT266" s="4">
        <v>1.5291370963430417</v>
      </c>
      <c r="AU266" s="4">
        <v>110.77170621440006</v>
      </c>
      <c r="AV266" s="4">
        <v>152.20115962795995</v>
      </c>
      <c r="AW266" s="4">
        <v>138.36469057087268</v>
      </c>
      <c r="AX266" s="4">
        <v>0</v>
      </c>
      <c r="AY266" s="4">
        <v>1.3136223443436732E-2</v>
      </c>
      <c r="AZ266" s="4">
        <v>0.690656442309733</v>
      </c>
      <c r="BA266" s="4">
        <v>4.2369489287038196</v>
      </c>
      <c r="BB266" s="4">
        <v>150.96746640000001</v>
      </c>
      <c r="BG266" s="4" t="s">
        <v>536</v>
      </c>
    </row>
    <row r="267" spans="1:59" x14ac:dyDescent="0.35">
      <c r="A267" s="4" t="s">
        <v>398</v>
      </c>
      <c r="B267" s="4" t="s">
        <v>236</v>
      </c>
      <c r="C267" s="4" t="s">
        <v>535</v>
      </c>
      <c r="D267" s="4" t="s">
        <v>537</v>
      </c>
      <c r="E267" s="4" t="s">
        <v>238</v>
      </c>
      <c r="F267" s="4">
        <v>46026</v>
      </c>
      <c r="G267" s="4">
        <v>2005</v>
      </c>
      <c r="H267" s="4">
        <v>47.044125999999999</v>
      </c>
      <c r="I267" s="4">
        <v>1096.741</v>
      </c>
      <c r="J267" s="4">
        <v>23313.027433010448</v>
      </c>
      <c r="K267" s="4">
        <v>3.8400958393026347E-3</v>
      </c>
      <c r="L267" s="4">
        <v>0</v>
      </c>
      <c r="M267" s="4">
        <v>111.34615254554205</v>
      </c>
      <c r="N267" s="4">
        <v>6.2644952581270594</v>
      </c>
      <c r="O267" s="4">
        <v>0</v>
      </c>
      <c r="P267" s="4">
        <v>5.6949956892064169</v>
      </c>
      <c r="Q267" s="4">
        <v>1.7354293333353334</v>
      </c>
      <c r="R267" s="4">
        <v>0.24957210502052035</v>
      </c>
      <c r="S267" s="4">
        <v>3.6889394721358701E-2</v>
      </c>
      <c r="T267" s="4">
        <v>133.16211375947464</v>
      </c>
      <c r="U267" s="4">
        <v>0</v>
      </c>
      <c r="V267" s="4">
        <v>9.100080270376322E-3</v>
      </c>
      <c r="W267" s="4">
        <v>0</v>
      </c>
      <c r="X267" s="4">
        <v>8.097760466561168E-4</v>
      </c>
      <c r="Y267" s="4">
        <v>0.8097760466561168</v>
      </c>
      <c r="Z267" s="4">
        <v>0.73270370230904314</v>
      </c>
      <c r="AA267" s="4">
        <v>2.5758372029610981</v>
      </c>
      <c r="AB267" s="4">
        <v>4.2538302929685252E-2</v>
      </c>
      <c r="AC267" s="4">
        <v>1.2581943288892756</v>
      </c>
      <c r="AD267" s="4">
        <v>56.08600589400519</v>
      </c>
      <c r="AE267" s="4">
        <v>0.1645210120512246</v>
      </c>
      <c r="AF267" s="4">
        <v>0.13173549539426721</v>
      </c>
      <c r="AG267" s="4">
        <v>3.2114778721746472E-2</v>
      </c>
      <c r="AH267" s="4">
        <v>0.231143931359023</v>
      </c>
      <c r="AI267" s="4">
        <v>0.13714447179323197</v>
      </c>
      <c r="AJ267" s="4">
        <v>0.59555923051581117</v>
      </c>
      <c r="AK267" s="4">
        <v>0.90467676584290257</v>
      </c>
      <c r="AL267" s="4">
        <v>3.2114778721746472E-2</v>
      </c>
      <c r="AM267" s="4">
        <v>0.10296081003002755</v>
      </c>
      <c r="AN267" s="4">
        <v>8.2213386754970479</v>
      </c>
      <c r="AO267" s="4">
        <v>3.8400958393026347E-3</v>
      </c>
      <c r="AP267" s="4">
        <v>0</v>
      </c>
      <c r="AQ267" s="4">
        <v>0</v>
      </c>
      <c r="AR267" s="4">
        <v>0</v>
      </c>
      <c r="AS267" s="4">
        <v>1.3901246330391288</v>
      </c>
      <c r="AT267" s="4">
        <v>1.4436075326762312</v>
      </c>
      <c r="AU267" s="4">
        <v>104.57588785265627</v>
      </c>
      <c r="AV267" s="4">
        <v>142.19080941375691</v>
      </c>
      <c r="AW267" s="4">
        <v>129.26437219432444</v>
      </c>
      <c r="AX267" s="4">
        <v>0</v>
      </c>
      <c r="AY267" s="4">
        <v>1.7213117035187703E-2</v>
      </c>
      <c r="AZ267" s="4">
        <v>0.73834756488187903</v>
      </c>
      <c r="BA267" s="4">
        <v>3.9999627264743096</v>
      </c>
      <c r="BB267" s="4">
        <v>150.96746640000001</v>
      </c>
      <c r="BG267" s="4" t="s">
        <v>538</v>
      </c>
    </row>
    <row r="268" spans="1:59" x14ac:dyDescent="0.35">
      <c r="A268" s="4" t="s">
        <v>398</v>
      </c>
      <c r="B268" s="4" t="s">
        <v>236</v>
      </c>
      <c r="C268" s="4" t="s">
        <v>535</v>
      </c>
      <c r="D268" s="4" t="s">
        <v>539</v>
      </c>
      <c r="E268" s="4" t="s">
        <v>238</v>
      </c>
      <c r="F268" s="4">
        <v>47853</v>
      </c>
      <c r="G268" s="4">
        <v>2010</v>
      </c>
      <c r="H268" s="4">
        <v>48.183584000000003</v>
      </c>
      <c r="I268" s="4">
        <v>1270.7596170178529</v>
      </c>
      <c r="J268" s="4">
        <v>26373.289646072255</v>
      </c>
      <c r="K268" s="4">
        <v>4.0768336732280091E-3</v>
      </c>
      <c r="L268" s="4">
        <v>0</v>
      </c>
      <c r="M268" s="4">
        <v>143.57602759414954</v>
      </c>
      <c r="N268" s="4">
        <v>6.8058296024328166</v>
      </c>
      <c r="O268" s="4">
        <v>0</v>
      </c>
      <c r="P268" s="4">
        <v>6.1871178203934694</v>
      </c>
      <c r="Q268" s="4">
        <v>1.8251290555575554</v>
      </c>
      <c r="R268" s="4">
        <v>0.1810435298232658</v>
      </c>
      <c r="S268" s="4">
        <v>3.7878648785394528E-2</v>
      </c>
      <c r="T268" s="4">
        <v>141.24789061836529</v>
      </c>
      <c r="U268" s="4">
        <v>0</v>
      </c>
      <c r="V268" s="4">
        <v>9.100080270376322E-3</v>
      </c>
      <c r="W268" s="4">
        <v>0</v>
      </c>
      <c r="X268" s="4">
        <v>8.574303575470477E-4</v>
      </c>
      <c r="Y268" s="4">
        <v>0.85743035754704766</v>
      </c>
      <c r="Z268" s="4">
        <v>0.77787410811465585</v>
      </c>
      <c r="AA268" s="4">
        <v>2.6652489248086737</v>
      </c>
      <c r="AB268" s="4">
        <v>4.3372571517365746E-2</v>
      </c>
      <c r="AC268" s="4">
        <v>1.2962570290291378</v>
      </c>
      <c r="AD268" s="4">
        <v>57.083351886912027</v>
      </c>
      <c r="AE268" s="4">
        <v>0.16680930808888117</v>
      </c>
      <c r="AF268" s="4">
        <v>0.1326278176066269</v>
      </c>
      <c r="AG268" s="4">
        <v>3.2184874307294727E-2</v>
      </c>
      <c r="AH268" s="4">
        <v>0.19612554127619852</v>
      </c>
      <c r="AI268" s="4">
        <v>0.14559928296093072</v>
      </c>
      <c r="AJ268" s="4">
        <v>0.63227482515372513</v>
      </c>
      <c r="AK268" s="4">
        <v>0.92094548332389092</v>
      </c>
      <c r="AL268" s="4">
        <v>3.2184874307294727E-2</v>
      </c>
      <c r="AM268" s="4">
        <v>0.10207920342131609</v>
      </c>
      <c r="AN268" s="4">
        <v>8.7281754815173702</v>
      </c>
      <c r="AO268" s="4">
        <v>4.0768336732280091E-3</v>
      </c>
      <c r="AP268" s="4">
        <v>0</v>
      </c>
      <c r="AQ268" s="4">
        <v>0</v>
      </c>
      <c r="AR268" s="4">
        <v>0</v>
      </c>
      <c r="AS268" s="4">
        <v>1.3901246330391288</v>
      </c>
      <c r="AT268" s="4">
        <v>1.4107013531806807</v>
      </c>
      <c r="AU268" s="4">
        <v>102.19214236872503</v>
      </c>
      <c r="AV268" s="4">
        <v>138.5831630231537</v>
      </c>
      <c r="AW268" s="4">
        <v>125.98469365741246</v>
      </c>
      <c r="AX268" s="4">
        <v>0</v>
      </c>
      <c r="AY268" s="4">
        <v>1.7795072229310455E-2</v>
      </c>
      <c r="AZ268" s="4">
        <v>0.67473843680932899</v>
      </c>
      <c r="BA268" s="4">
        <v>3.9087859429832554</v>
      </c>
      <c r="BB268" s="4">
        <v>150.96746640000001</v>
      </c>
      <c r="BG268" s="4" t="s">
        <v>540</v>
      </c>
    </row>
    <row r="269" spans="1:59" x14ac:dyDescent="0.35">
      <c r="A269" s="4" t="s">
        <v>398</v>
      </c>
      <c r="B269" s="4" t="s">
        <v>236</v>
      </c>
      <c r="C269" s="4" t="s">
        <v>535</v>
      </c>
      <c r="D269" s="4" t="s">
        <v>541</v>
      </c>
      <c r="E269" s="4" t="s">
        <v>238</v>
      </c>
      <c r="F269" s="4">
        <v>40545</v>
      </c>
      <c r="G269" s="4">
        <v>2015</v>
      </c>
      <c r="H269" s="4">
        <v>49.119718999999904</v>
      </c>
      <c r="I269" s="4">
        <v>1541.1841297767451</v>
      </c>
      <c r="J269" s="4">
        <v>31376.07790013514</v>
      </c>
      <c r="K269" s="4">
        <v>5.2806597173457037E-3</v>
      </c>
      <c r="L269" s="4">
        <v>0</v>
      </c>
      <c r="M269" s="4">
        <v>143.57602759414954</v>
      </c>
      <c r="N269" s="4">
        <v>8.8953157976100901</v>
      </c>
      <c r="O269" s="4">
        <v>0</v>
      </c>
      <c r="P269" s="4">
        <v>8.0866507251000819</v>
      </c>
      <c r="Q269" s="4">
        <v>1.6173301450200164</v>
      </c>
      <c r="R269" s="4">
        <v>0.19823241682928511</v>
      </c>
      <c r="S269" s="4">
        <v>3.2926290661801617E-2</v>
      </c>
      <c r="T269" s="4">
        <v>181.0945986399089</v>
      </c>
      <c r="U269" s="4">
        <v>0</v>
      </c>
      <c r="V269" s="4">
        <v>1.0002341720969312E-2</v>
      </c>
      <c r="W269" s="4">
        <v>0</v>
      </c>
      <c r="X269" s="4">
        <v>1.0959244673539974E-3</v>
      </c>
      <c r="Y269" s="4">
        <v>1.0959244673539974</v>
      </c>
      <c r="Z269" s="4">
        <v>1.0075683231479102</v>
      </c>
      <c r="AA269" s="4">
        <v>3.0026833127433177</v>
      </c>
      <c r="AB269" s="4">
        <v>4.4594165729880286E-2</v>
      </c>
      <c r="AC269" s="4">
        <v>1.4230816376011242</v>
      </c>
      <c r="AD269" s="4">
        <v>58.100490175162221</v>
      </c>
      <c r="AE269" s="4">
        <v>0.17718813273122141</v>
      </c>
      <c r="AF269" s="4">
        <v>0.13600537582783634</v>
      </c>
      <c r="AG269" s="4">
        <v>3.1311162049678355E-2</v>
      </c>
      <c r="AH269" s="4">
        <v>0.25403838576024257</v>
      </c>
      <c r="AI269" s="4">
        <v>0.18859250340655354</v>
      </c>
      <c r="AJ269" s="4">
        <v>0.81897581974135669</v>
      </c>
      <c r="AK269" s="4">
        <v>0.93694638664024799</v>
      </c>
      <c r="AL269" s="4">
        <v>3.1311162049678355E-2</v>
      </c>
      <c r="AM269" s="4">
        <v>9.6436227493811547E-2</v>
      </c>
      <c r="AN269" s="4">
        <v>11.305470952578514</v>
      </c>
      <c r="AO269" s="4">
        <v>5.2806597173457037E-3</v>
      </c>
      <c r="AP269" s="4">
        <v>0</v>
      </c>
      <c r="AQ269" s="4">
        <v>0</v>
      </c>
      <c r="AR269" s="4">
        <v>0</v>
      </c>
      <c r="AS269" s="4">
        <v>1.3901246330391288</v>
      </c>
      <c r="AT269" s="4">
        <v>1.3980412085175837</v>
      </c>
      <c r="AU269" s="4">
        <v>101.27503308623743</v>
      </c>
      <c r="AV269" s="4">
        <v>135.5226662569174</v>
      </c>
      <c r="AW269" s="4">
        <v>123.2024238699249</v>
      </c>
      <c r="AX269" s="4">
        <v>0</v>
      </c>
      <c r="AY269" s="4">
        <v>2.2311293502187982E-2</v>
      </c>
      <c r="AZ269" s="4">
        <v>0.71109249451767476</v>
      </c>
      <c r="BA269" s="4">
        <v>3.8737070828236102</v>
      </c>
      <c r="BB269" s="4">
        <v>143.801895</v>
      </c>
      <c r="BG269" s="4" t="s">
        <v>542</v>
      </c>
    </row>
    <row r="270" spans="1:59" x14ac:dyDescent="0.35">
      <c r="A270" s="4" t="s">
        <v>398</v>
      </c>
      <c r="B270" s="4" t="s">
        <v>236</v>
      </c>
      <c r="C270" s="4" t="s">
        <v>535</v>
      </c>
      <c r="D270" s="4" t="s">
        <v>543</v>
      </c>
      <c r="E270" s="4" t="s">
        <v>238</v>
      </c>
      <c r="F270" s="4">
        <v>38718</v>
      </c>
      <c r="G270" s="4">
        <v>2020</v>
      </c>
      <c r="H270" s="4">
        <v>49.809726999999896</v>
      </c>
      <c r="I270" s="4">
        <v>1765.7352250687322</v>
      </c>
      <c r="J270" s="4">
        <v>35449.606561158944</v>
      </c>
      <c r="K270" s="4">
        <v>6.1945753765661853E-3</v>
      </c>
      <c r="L270" s="4">
        <v>0</v>
      </c>
      <c r="M270" s="4">
        <v>143.57602759414954</v>
      </c>
      <c r="N270" s="4">
        <v>10.471296572443229</v>
      </c>
      <c r="O270" s="4">
        <v>0</v>
      </c>
      <c r="P270" s="4">
        <v>9.5193605204029357</v>
      </c>
      <c r="Q270" s="4">
        <v>1.903872104080587</v>
      </c>
      <c r="R270" s="4">
        <v>0.26239036798705972</v>
      </c>
      <c r="S270" s="4">
        <v>3.8222897790236653E-2</v>
      </c>
      <c r="T270" s="4">
        <v>210.2259378463016</v>
      </c>
      <c r="U270" s="4">
        <v>0</v>
      </c>
      <c r="V270" s="4">
        <v>1.0527999254206444E-2</v>
      </c>
      <c r="W270" s="4">
        <v>0</v>
      </c>
      <c r="X270" s="4">
        <v>1.2799761331104271E-3</v>
      </c>
      <c r="Y270" s="4">
        <v>1.2799761331104271</v>
      </c>
      <c r="Z270" s="4">
        <v>1.1819466238808058</v>
      </c>
      <c r="AA270" s="4">
        <v>3.3504328561556243</v>
      </c>
      <c r="AB270" s="4">
        <v>4.7881502770908489E-2</v>
      </c>
      <c r="AC270" s="4">
        <v>1.5714984950270097</v>
      </c>
      <c r="AD270" s="4">
        <v>62.099002709979359</v>
      </c>
      <c r="AE270" s="4">
        <v>0.1929624658593892</v>
      </c>
      <c r="AF270" s="4">
        <v>0.14583657387004589</v>
      </c>
      <c r="AG270" s="4">
        <v>3.2757397949620751E-2</v>
      </c>
      <c r="AH270" s="4">
        <v>0.29800441864563326</v>
      </c>
      <c r="AI270" s="4">
        <v>0.22123191804421471</v>
      </c>
      <c r="AJ270" s="4">
        <v>0.96071470583659113</v>
      </c>
      <c r="AK270" s="4">
        <v>1.0012285635274789</v>
      </c>
      <c r="AL270" s="4">
        <v>3.2757397949620751E-2</v>
      </c>
      <c r="AM270" s="4">
        <v>9.9419253864270127E-2</v>
      </c>
      <c r="AN270" s="4">
        <v>13.262091430221645</v>
      </c>
      <c r="AO270" s="4">
        <v>6.1945753765661853E-3</v>
      </c>
      <c r="AP270" s="4">
        <v>0</v>
      </c>
      <c r="AQ270" s="4">
        <v>0</v>
      </c>
      <c r="AR270" s="4">
        <v>0</v>
      </c>
      <c r="AS270" s="4">
        <v>1.3901246330391288</v>
      </c>
      <c r="AT270" s="4">
        <v>1.3931704132643026</v>
      </c>
      <c r="AU270" s="4">
        <v>100.92218944512945</v>
      </c>
      <c r="AV270" s="4">
        <v>134.46030648456292</v>
      </c>
      <c r="AW270" s="4">
        <v>122.23664225869356</v>
      </c>
      <c r="AX270" s="4">
        <v>0</v>
      </c>
      <c r="AY270" s="4">
        <v>2.5697312758016719E-2</v>
      </c>
      <c r="AZ270" s="4">
        <v>0.72489698055415031</v>
      </c>
      <c r="BA270" s="4">
        <v>3.8602110328097297</v>
      </c>
      <c r="BB270" s="4">
        <v>136.6363236</v>
      </c>
      <c r="BG270" s="4" t="s">
        <v>544</v>
      </c>
    </row>
    <row r="271" spans="1:59" x14ac:dyDescent="0.35">
      <c r="A271" s="4" t="s">
        <v>398</v>
      </c>
      <c r="B271" s="4" t="s">
        <v>236</v>
      </c>
      <c r="C271" s="4" t="s">
        <v>535</v>
      </c>
      <c r="D271" s="4" t="s">
        <v>545</v>
      </c>
      <c r="E271" s="4" t="s">
        <v>238</v>
      </c>
      <c r="F271" s="4">
        <v>35064</v>
      </c>
      <c r="G271" s="4">
        <v>2025</v>
      </c>
      <c r="H271" s="4">
        <v>50.228752999999905</v>
      </c>
      <c r="I271" s="4">
        <v>1909.8176643748195</v>
      </c>
      <c r="J271" s="4">
        <v>38022.398532864696</v>
      </c>
      <c r="K271" s="4">
        <v>6.6840984642512809E-3</v>
      </c>
      <c r="L271" s="4">
        <v>0</v>
      </c>
      <c r="M271" s="4">
        <v>143.57602759414954</v>
      </c>
      <c r="N271" s="4">
        <v>11.314003867604507</v>
      </c>
      <c r="O271" s="4">
        <v>0</v>
      </c>
      <c r="P271" s="4">
        <v>10.285458061458641</v>
      </c>
      <c r="Q271" s="4">
        <v>2.0570916122917282</v>
      </c>
      <c r="R271" s="4">
        <v>0.25248294648186886</v>
      </c>
      <c r="S271" s="4">
        <v>4.0954463119793796E-2</v>
      </c>
      <c r="T271" s="4">
        <v>225.24954715886591</v>
      </c>
      <c r="U271" s="4">
        <v>0</v>
      </c>
      <c r="V271" s="4">
        <v>1.0774543233626626E-2</v>
      </c>
      <c r="W271" s="4">
        <v>0</v>
      </c>
      <c r="X271" s="4">
        <v>1.3811924689301216E-3</v>
      </c>
      <c r="Y271" s="4">
        <v>1.3811924689301216</v>
      </c>
      <c r="Z271" s="4">
        <v>1.2753493392614095</v>
      </c>
      <c r="AA271" s="4">
        <v>3.6172472221599641</v>
      </c>
      <c r="AB271" s="4">
        <v>5.171795004937306E-2</v>
      </c>
      <c r="AC271" s="4">
        <v>1.6968511305129468</v>
      </c>
      <c r="AD271" s="4">
        <v>67.078496621490928</v>
      </c>
      <c r="AE271" s="4">
        <v>0.20832472523578011</v>
      </c>
      <c r="AF271" s="4">
        <v>0.15746560666690723</v>
      </c>
      <c r="AG271" s="4">
        <v>3.5381975731417721E-2</v>
      </c>
      <c r="AH271" s="4">
        <v>0.32155406237279982</v>
      </c>
      <c r="AI271" s="4">
        <v>0.2387146549603214</v>
      </c>
      <c r="AJ271" s="4">
        <v>1.0366346843010881</v>
      </c>
      <c r="AK271" s="4">
        <v>1.0815159151623761</v>
      </c>
      <c r="AL271" s="4">
        <v>3.5381975731417721E-2</v>
      </c>
      <c r="AM271" s="4">
        <v>0.10738018216162822</v>
      </c>
      <c r="AN271" s="4">
        <v>14.310121287222577</v>
      </c>
      <c r="AO271" s="4">
        <v>6.6840984642512809E-3</v>
      </c>
      <c r="AP271" s="4">
        <v>0</v>
      </c>
      <c r="AQ271" s="4">
        <v>0</v>
      </c>
      <c r="AR271" s="4">
        <v>0</v>
      </c>
      <c r="AS271" s="4">
        <v>1.3901246330391288</v>
      </c>
      <c r="AT271" s="4">
        <v>1.3912964499699856</v>
      </c>
      <c r="AU271" s="4">
        <v>100.78643830025756</v>
      </c>
      <c r="AV271" s="4">
        <v>134.28594630176795</v>
      </c>
      <c r="AW271" s="4">
        <v>122.07813300160723</v>
      </c>
      <c r="AX271" s="4">
        <v>0</v>
      </c>
      <c r="AY271" s="4">
        <v>2.7498044176611836E-2</v>
      </c>
      <c r="AZ271" s="4">
        <v>0.72320645823655427</v>
      </c>
      <c r="BA271" s="4">
        <v>3.8550186358747034</v>
      </c>
      <c r="BB271" s="4">
        <v>137.99514479999999</v>
      </c>
      <c r="BG271" s="4" t="s">
        <v>546</v>
      </c>
    </row>
    <row r="272" spans="1:59" x14ac:dyDescent="0.35">
      <c r="A272" s="4" t="s">
        <v>398</v>
      </c>
      <c r="B272" s="4" t="s">
        <v>236</v>
      </c>
      <c r="C272" s="4" t="s">
        <v>535</v>
      </c>
      <c r="D272" s="4" t="s">
        <v>547</v>
      </c>
      <c r="E272" s="4" t="s">
        <v>238</v>
      </c>
      <c r="F272" s="4">
        <v>49680</v>
      </c>
      <c r="G272" s="4">
        <v>2030</v>
      </c>
      <c r="H272" s="4">
        <v>50.335040999999904</v>
      </c>
      <c r="I272" s="4">
        <v>2065.6571038367961</v>
      </c>
      <c r="J272" s="4">
        <v>41038.152801679447</v>
      </c>
      <c r="K272" s="4">
        <v>7.2361408750987221E-3</v>
      </c>
      <c r="L272" s="4">
        <v>0</v>
      </c>
      <c r="M272" s="4">
        <v>143.57602759414954</v>
      </c>
      <c r="N272" s="4">
        <v>12.254782553239075</v>
      </c>
      <c r="O272" s="4">
        <v>0</v>
      </c>
      <c r="P272" s="4">
        <v>11.140711412035522</v>
      </c>
      <c r="Q272" s="4">
        <v>2.2281422824071044</v>
      </c>
      <c r="R272" s="4">
        <v>0.29521430078274125</v>
      </c>
      <c r="S272" s="4">
        <v>4.4266225638062137E-2</v>
      </c>
      <c r="T272" s="4">
        <v>243.46424100934175</v>
      </c>
      <c r="U272" s="4">
        <v>0</v>
      </c>
      <c r="V272" s="4">
        <v>1.1048780050244065E-2</v>
      </c>
      <c r="W272" s="4">
        <v>0</v>
      </c>
      <c r="X272" s="4">
        <v>1.4953005506839053E-3</v>
      </c>
      <c r="Y272" s="4">
        <v>1.4953005506839054</v>
      </c>
      <c r="Z272" s="4">
        <v>1.3806809599255916</v>
      </c>
      <c r="AA272" s="4">
        <v>3.9170636221239277</v>
      </c>
      <c r="AB272" s="4">
        <v>5.6016779212133071E-2</v>
      </c>
      <c r="AC272" s="4">
        <v>1.8376018060428687</v>
      </c>
      <c r="AD272" s="4">
        <v>72.656107506150619</v>
      </c>
      <c r="AE272" s="4">
        <v>0.22559587468546216</v>
      </c>
      <c r="AF272" s="4">
        <v>0.17053102722852684</v>
      </c>
      <c r="AG272" s="4">
        <v>3.8324047257402197E-2</v>
      </c>
      <c r="AH272" s="4">
        <v>0.34811134317281461</v>
      </c>
      <c r="AI272" s="4">
        <v>0.25843019540810452</v>
      </c>
      <c r="AJ272" s="4">
        <v>1.1222507645174871</v>
      </c>
      <c r="AK272" s="4">
        <v>1.171445804975535</v>
      </c>
      <c r="AL272" s="4">
        <v>3.8324047257402197E-2</v>
      </c>
      <c r="AM272" s="4">
        <v>0.11630902714165084</v>
      </c>
      <c r="AN272" s="4">
        <v>15.492000024821714</v>
      </c>
      <c r="AO272" s="4">
        <v>7.2361408750987221E-3</v>
      </c>
      <c r="AP272" s="4">
        <v>0</v>
      </c>
      <c r="AQ272" s="4">
        <v>0</v>
      </c>
      <c r="AR272" s="4">
        <v>0</v>
      </c>
      <c r="AS272" s="4">
        <v>1.3901246330391288</v>
      </c>
      <c r="AT272" s="4">
        <v>1.3905754715166045</v>
      </c>
      <c r="AU272" s="4">
        <v>100.73421014254963</v>
      </c>
      <c r="AV272" s="4">
        <v>134.21948521783841</v>
      </c>
      <c r="AW272" s="4">
        <v>122.01771383439855</v>
      </c>
      <c r="AX272" s="4">
        <v>0</v>
      </c>
      <c r="AY272" s="4">
        <v>2.9706950088386901E-2</v>
      </c>
      <c r="AZ272" s="4">
        <v>0.72388614156071784</v>
      </c>
      <c r="BA272" s="4">
        <v>3.853020941297169</v>
      </c>
      <c r="BB272" s="4">
        <v>139.35396599999999</v>
      </c>
      <c r="BG272" s="4" t="s">
        <v>548</v>
      </c>
    </row>
    <row r="273" spans="1:59" x14ac:dyDescent="0.35">
      <c r="A273" s="4" t="s">
        <v>398</v>
      </c>
      <c r="B273" s="4" t="s">
        <v>236</v>
      </c>
      <c r="C273" s="4" t="s">
        <v>535</v>
      </c>
      <c r="D273" s="4" t="s">
        <v>549</v>
      </c>
      <c r="E273" s="4" t="s">
        <v>238</v>
      </c>
      <c r="F273" s="4">
        <v>38718</v>
      </c>
      <c r="G273" s="4">
        <v>2035</v>
      </c>
      <c r="H273" s="4">
        <v>50.049216999999999</v>
      </c>
      <c r="I273" s="4">
        <v>2234.212904313149</v>
      </c>
      <c r="J273" s="4">
        <v>44640.316836787853</v>
      </c>
      <c r="K273" s="4">
        <v>7.8421316409937498E-3</v>
      </c>
      <c r="L273" s="4">
        <v>0</v>
      </c>
      <c r="M273" s="4">
        <v>143.57602759414954</v>
      </c>
      <c r="N273" s="4">
        <v>13.283709340018188</v>
      </c>
      <c r="O273" s="4">
        <v>0</v>
      </c>
      <c r="P273" s="4">
        <v>12.076099400016533</v>
      </c>
      <c r="Q273" s="4">
        <v>2.4152198800033067</v>
      </c>
      <c r="R273" s="4">
        <v>0.31324912924105808</v>
      </c>
      <c r="S273" s="4">
        <v>4.8256896406657208E-2</v>
      </c>
      <c r="T273" s="4">
        <v>265.41293023661467</v>
      </c>
      <c r="U273" s="4">
        <v>0</v>
      </c>
      <c r="V273" s="4">
        <v>1.1350878560029814E-2</v>
      </c>
      <c r="W273" s="4">
        <v>0</v>
      </c>
      <c r="X273" s="4">
        <v>1.6205390605426257E-3</v>
      </c>
      <c r="Y273" s="4">
        <v>1.6205390605426258</v>
      </c>
      <c r="Z273" s="4">
        <v>1.4963061152126045</v>
      </c>
      <c r="AA273" s="4">
        <v>4.2455431882954588</v>
      </c>
      <c r="AB273" s="4">
        <v>6.0719347726962539E-2</v>
      </c>
      <c r="AC273" s="4">
        <v>1.9917451009417999</v>
      </c>
      <c r="AD273" s="4">
        <v>78.7563711712898</v>
      </c>
      <c r="AE273" s="4">
        <v>0.24451574665047587</v>
      </c>
      <c r="AF273" s="4">
        <v>0.1848373003316427</v>
      </c>
      <c r="AG273" s="4">
        <v>4.1541781936056871E-2</v>
      </c>
      <c r="AH273" s="4">
        <v>0.37726393474161307</v>
      </c>
      <c r="AI273" s="4">
        <v>0.28007243741926802</v>
      </c>
      <c r="AJ273" s="4">
        <v>1.2162336777933365</v>
      </c>
      <c r="AK273" s="4">
        <v>1.2698018519117384</v>
      </c>
      <c r="AL273" s="4">
        <v>4.1541781936056871E-2</v>
      </c>
      <c r="AM273" s="4">
        <v>0.12607447773617259</v>
      </c>
      <c r="AN273" s="4">
        <v>16.789377884420034</v>
      </c>
      <c r="AO273" s="4">
        <v>7.8421316409937498E-3</v>
      </c>
      <c r="AP273" s="4">
        <v>0</v>
      </c>
      <c r="AQ273" s="4">
        <v>0</v>
      </c>
      <c r="AR273" s="4">
        <v>0</v>
      </c>
      <c r="AS273" s="4">
        <v>1.3901246330391288</v>
      </c>
      <c r="AT273" s="4">
        <v>1.39029808618477</v>
      </c>
      <c r="AU273" s="4">
        <v>100.71411616499871</v>
      </c>
      <c r="AV273" s="4">
        <v>134.19391534160502</v>
      </c>
      <c r="AW273" s="4">
        <v>121.99446849236818</v>
      </c>
      <c r="AX273" s="4">
        <v>0</v>
      </c>
      <c r="AY273" s="4">
        <v>3.2378909355217804E-2</v>
      </c>
      <c r="AZ273" s="4">
        <v>0.72532884283954069</v>
      </c>
      <c r="BA273" s="4">
        <v>3.8522523591423283</v>
      </c>
      <c r="BB273" s="4">
        <v>139.35396599999999</v>
      </c>
      <c r="BG273" s="4" t="s">
        <v>550</v>
      </c>
    </row>
    <row r="274" spans="1:59" x14ac:dyDescent="0.35">
      <c r="A274" s="4" t="s">
        <v>398</v>
      </c>
      <c r="B274" s="4" t="s">
        <v>236</v>
      </c>
      <c r="C274" s="4" t="s">
        <v>535</v>
      </c>
      <c r="D274" s="4" t="s">
        <v>551</v>
      </c>
      <c r="E274" s="4" t="s">
        <v>238</v>
      </c>
      <c r="F274" s="4">
        <v>35064</v>
      </c>
      <c r="G274" s="4">
        <v>2040</v>
      </c>
      <c r="H274" s="4">
        <v>49.353733999999903</v>
      </c>
      <c r="I274" s="4">
        <v>2416.5227096635213</v>
      </c>
      <c r="J274" s="4">
        <v>48963.320782648902</v>
      </c>
      <c r="K274" s="4">
        <v>8.4794084421980706E-3</v>
      </c>
      <c r="L274" s="4">
        <v>0</v>
      </c>
      <c r="M274" s="4">
        <v>143.57602759414954</v>
      </c>
      <c r="N274" s="4">
        <v>14.36428882741111</v>
      </c>
      <c r="O274" s="4">
        <v>0</v>
      </c>
      <c r="P274" s="4">
        <v>13.058444388555554</v>
      </c>
      <c r="Q274" s="4">
        <v>2.6116888777111109</v>
      </c>
      <c r="R274" s="4">
        <v>0.33609847748659827</v>
      </c>
      <c r="S274" s="4">
        <v>5.2917756490544685E-2</v>
      </c>
      <c r="T274" s="4">
        <v>291.04766069799581</v>
      </c>
      <c r="U274" s="4">
        <v>0</v>
      </c>
      <c r="V274" s="4">
        <v>1.1673644787857738E-2</v>
      </c>
      <c r="W274" s="4">
        <v>0</v>
      </c>
      <c r="X274" s="4">
        <v>1.7522353168196567E-3</v>
      </c>
      <c r="Y274" s="4">
        <v>1.7522353168196567</v>
      </c>
      <c r="Z274" s="4">
        <v>1.6179007553408744</v>
      </c>
      <c r="AA274" s="4">
        <v>4.5907348297015727</v>
      </c>
      <c r="AB274" s="4">
        <v>6.5658358175311723E-2</v>
      </c>
      <c r="AC274" s="4">
        <v>2.1537061033362774</v>
      </c>
      <c r="AD274" s="4">
        <v>85.162890004993812</v>
      </c>
      <c r="AE274" s="4">
        <v>0.26439725835963651</v>
      </c>
      <c r="AF274" s="4">
        <v>0.1998682376857947</v>
      </c>
      <c r="AG274" s="4">
        <v>4.4921048696631105E-2</v>
      </c>
      <c r="AH274" s="4">
        <v>0.40792161361620854</v>
      </c>
      <c r="AI274" s="4">
        <v>0.30283202310271262</v>
      </c>
      <c r="AJ274" s="4">
        <v>1.3150687322381618</v>
      </c>
      <c r="AK274" s="4">
        <v>1.3730954274566163</v>
      </c>
      <c r="AL274" s="4">
        <v>4.4921048696631105E-2</v>
      </c>
      <c r="AM274" s="4">
        <v>0.13633015941651996</v>
      </c>
      <c r="AN274" s="4">
        <v>18.153736648364212</v>
      </c>
      <c r="AO274" s="4">
        <v>8.4794084421980706E-3</v>
      </c>
      <c r="AP274" s="4">
        <v>0</v>
      </c>
      <c r="AQ274" s="4">
        <v>0</v>
      </c>
      <c r="AR274" s="4">
        <v>0</v>
      </c>
      <c r="AS274" s="4">
        <v>1.3901246330391288</v>
      </c>
      <c r="AT274" s="4">
        <v>1.3901913664597128</v>
      </c>
      <c r="AU274" s="4">
        <v>100.70638531728103</v>
      </c>
      <c r="AV274" s="4">
        <v>134.18407772638824</v>
      </c>
      <c r="AW274" s="4">
        <v>121.98552520580748</v>
      </c>
      <c r="AX274" s="4">
        <v>0</v>
      </c>
      <c r="AY274" s="4">
        <v>3.5503601750166668E-2</v>
      </c>
      <c r="AZ274" s="4">
        <v>0.72510608313862668</v>
      </c>
      <c r="BA274" s="4">
        <v>3.8519566590211065</v>
      </c>
      <c r="BB274" s="4">
        <v>139.35396599999999</v>
      </c>
      <c r="BG274" s="4" t="s">
        <v>552</v>
      </c>
    </row>
    <row r="275" spans="1:59" x14ac:dyDescent="0.35">
      <c r="A275" s="4" t="s">
        <v>398</v>
      </c>
      <c r="B275" s="4" t="s">
        <v>236</v>
      </c>
      <c r="C275" s="4" t="s">
        <v>535</v>
      </c>
      <c r="D275" s="4" t="s">
        <v>553</v>
      </c>
      <c r="E275" s="4" t="s">
        <v>238</v>
      </c>
      <c r="F275" s="4">
        <v>53334</v>
      </c>
      <c r="G275" s="4">
        <v>2045</v>
      </c>
      <c r="H275" s="4">
        <v>48.317751999999899</v>
      </c>
      <c r="I275" s="4">
        <v>2613.7088345726638</v>
      </c>
      <c r="J275" s="4">
        <v>54094.172977514958</v>
      </c>
      <c r="K275" s="4">
        <v>9.1098086933302756E-3</v>
      </c>
      <c r="L275" s="4">
        <v>0</v>
      </c>
      <c r="M275" s="4">
        <v>143.57602759414954</v>
      </c>
      <c r="N275" s="4">
        <v>15.432655357856387</v>
      </c>
      <c r="O275" s="4">
        <v>0</v>
      </c>
      <c r="P275" s="4">
        <v>14.02968668896035</v>
      </c>
      <c r="Q275" s="4">
        <v>2.80593733779207</v>
      </c>
      <c r="R275" s="4">
        <v>0.34884317004039711</v>
      </c>
      <c r="S275" s="4">
        <v>5.8072596957575259E-2</v>
      </c>
      <c r="T275" s="4">
        <v>319.39928326666393</v>
      </c>
      <c r="U275" s="4">
        <v>0</v>
      </c>
      <c r="V275" s="4">
        <v>1.2002577436444131E-2</v>
      </c>
      <c r="W275" s="4">
        <v>0</v>
      </c>
      <c r="X275" s="4">
        <v>1.8825074685994605E-3</v>
      </c>
      <c r="Y275" s="4">
        <v>1.8825074685994605</v>
      </c>
      <c r="Z275" s="4">
        <v>1.7381833256907329</v>
      </c>
      <c r="AA275" s="4">
        <v>4.932108814150471</v>
      </c>
      <c r="AB275" s="4">
        <v>7.0541686426059708E-2</v>
      </c>
      <c r="AC275" s="4">
        <v>2.3138666058462602</v>
      </c>
      <c r="AD275" s="4">
        <v>91.4970078764904</v>
      </c>
      <c r="AE275" s="4">
        <v>0.2840585328316374</v>
      </c>
      <c r="AF275" s="4">
        <v>0.21473173546896182</v>
      </c>
      <c r="AG275" s="4">
        <v>4.82621222100236E-2</v>
      </c>
      <c r="AH275" s="4">
        <v>0.43824848009738626</v>
      </c>
      <c r="AI275" s="4">
        <v>0.3253460209501069</v>
      </c>
      <c r="AJ275" s="4">
        <v>1.412837304740626</v>
      </c>
      <c r="AK275" s="4">
        <v>1.4752215553441808</v>
      </c>
      <c r="AL275" s="4">
        <v>4.82621222100236E-2</v>
      </c>
      <c r="AM275" s="4">
        <v>0.14646992903274605</v>
      </c>
      <c r="AN275" s="4">
        <v>19.503373267490218</v>
      </c>
      <c r="AO275" s="4">
        <v>9.1098086933302756E-3</v>
      </c>
      <c r="AP275" s="4">
        <v>0</v>
      </c>
      <c r="AQ275" s="4">
        <v>0</v>
      </c>
      <c r="AR275" s="4">
        <v>0</v>
      </c>
      <c r="AS275" s="4">
        <v>1.3901246330391288</v>
      </c>
      <c r="AT275" s="4">
        <v>1.3901503076926864</v>
      </c>
      <c r="AU275" s="4">
        <v>100.70341099294515</v>
      </c>
      <c r="AV275" s="4">
        <v>134.18029285577447</v>
      </c>
      <c r="AW275" s="4">
        <v>121.98208441434041</v>
      </c>
      <c r="AX275" s="4">
        <v>0</v>
      </c>
      <c r="AY275" s="4">
        <v>3.8960990333314023E-2</v>
      </c>
      <c r="AZ275" s="4">
        <v>0.72024375618994563</v>
      </c>
      <c r="BA275" s="4">
        <v>3.8518428929635165</v>
      </c>
      <c r="BB275" s="4">
        <v>139.35396599999999</v>
      </c>
      <c r="BG275" s="4" t="s">
        <v>554</v>
      </c>
    </row>
    <row r="276" spans="1:59" x14ac:dyDescent="0.35">
      <c r="A276" s="4" t="s">
        <v>398</v>
      </c>
      <c r="B276" s="4" t="s">
        <v>236</v>
      </c>
      <c r="C276" s="4" t="s">
        <v>535</v>
      </c>
      <c r="D276" s="4" t="s">
        <v>397</v>
      </c>
      <c r="E276" s="4" t="s">
        <v>238</v>
      </c>
      <c r="F276" s="4">
        <v>51507</v>
      </c>
      <c r="G276" s="4">
        <v>2050</v>
      </c>
      <c r="H276" s="4">
        <v>47.049782</v>
      </c>
      <c r="I276" s="4">
        <v>2826.9851736151954</v>
      </c>
      <c r="J276" s="4">
        <v>60084.979216592234</v>
      </c>
      <c r="K276" s="4">
        <v>9.689841737244612E-3</v>
      </c>
      <c r="L276" s="4">
        <v>0</v>
      </c>
      <c r="M276" s="4">
        <v>143.57602759414954</v>
      </c>
      <c r="N276" s="4">
        <v>16.415458581807641</v>
      </c>
      <c r="O276" s="4">
        <v>0</v>
      </c>
      <c r="P276" s="4">
        <v>14.923144165279673</v>
      </c>
      <c r="Q276" s="4">
        <v>2.9846288330559347</v>
      </c>
      <c r="R276" s="4">
        <v>0.37995010711664923</v>
      </c>
      <c r="S276" s="4">
        <v>6.3435550733389898E-2</v>
      </c>
      <c r="T276" s="4">
        <v>348.89552903364444</v>
      </c>
      <c r="U276" s="4">
        <v>0</v>
      </c>
      <c r="V276" s="4">
        <v>1.2322700263679055E-2</v>
      </c>
      <c r="W276" s="4">
        <v>0</v>
      </c>
      <c r="X276" s="4">
        <v>2.0023701237831181E-3</v>
      </c>
      <c r="Y276" s="4">
        <v>2.002370123783118</v>
      </c>
      <c r="Z276" s="4">
        <v>1.8488556569351522</v>
      </c>
      <c r="AA276" s="4">
        <v>5.246173747604904</v>
      </c>
      <c r="AB276" s="4">
        <v>7.5033970328333088E-2</v>
      </c>
      <c r="AC276" s="4">
        <v>2.461211250778907</v>
      </c>
      <c r="AD276" s="4">
        <v>97.323841681644822</v>
      </c>
      <c r="AE276" s="4">
        <v>0.30214682366007306</v>
      </c>
      <c r="AF276" s="4">
        <v>0.22840574709247613</v>
      </c>
      <c r="AG276" s="4">
        <v>5.1335615928562076E-2</v>
      </c>
      <c r="AH276" s="4">
        <v>0.46615231523366407</v>
      </c>
      <c r="AI276" s="4">
        <v>0.34606121368464504</v>
      </c>
      <c r="AJ276" s="4">
        <v>1.5027944432505072</v>
      </c>
      <c r="AK276" s="4">
        <v>1.5691686089791574</v>
      </c>
      <c r="AL276" s="4">
        <v>5.1335615928562076E-2</v>
      </c>
      <c r="AM276" s="4">
        <v>0.15579762508551978</v>
      </c>
      <c r="AN276" s="4">
        <v>20.745177716273247</v>
      </c>
      <c r="AO276" s="4">
        <v>9.689841737244612E-3</v>
      </c>
      <c r="AP276" s="4">
        <v>0</v>
      </c>
      <c r="AQ276" s="4">
        <v>0</v>
      </c>
      <c r="AR276" s="4">
        <v>0</v>
      </c>
      <c r="AS276" s="4">
        <v>1.3901246330391288</v>
      </c>
      <c r="AT276" s="4">
        <v>1.3901345109658039</v>
      </c>
      <c r="AU276" s="4">
        <v>100.70226666756479</v>
      </c>
      <c r="AV276" s="4">
        <v>134.17883668522421</v>
      </c>
      <c r="AW276" s="4">
        <v>121.9807606229311</v>
      </c>
      <c r="AX276" s="4">
        <v>0</v>
      </c>
      <c r="AY276" s="4">
        <v>4.2558542009463893E-2</v>
      </c>
      <c r="AZ276" s="4">
        <v>0.70830584556000842</v>
      </c>
      <c r="BA276" s="4">
        <v>3.8517991232288065</v>
      </c>
      <c r="BB276" s="4">
        <v>139.35396599999999</v>
      </c>
      <c r="BG276" s="4" t="s">
        <v>555</v>
      </c>
    </row>
    <row r="277" spans="1:59" x14ac:dyDescent="0.35">
      <c r="A277" s="4" t="s">
        <v>398</v>
      </c>
      <c r="B277" s="4" t="s">
        <v>236</v>
      </c>
      <c r="C277" s="4" t="s">
        <v>535</v>
      </c>
      <c r="D277" s="4" t="s">
        <v>556</v>
      </c>
      <c r="E277" s="4" t="s">
        <v>250</v>
      </c>
      <c r="F277" s="4">
        <v>38718</v>
      </c>
      <c r="G277" s="4">
        <v>2000</v>
      </c>
      <c r="H277" s="4">
        <v>45.987623999999904</v>
      </c>
      <c r="I277" s="4">
        <v>874.68047424052702</v>
      </c>
      <c r="J277" s="4">
        <v>19019.910101042158</v>
      </c>
      <c r="K277" s="4">
        <v>0</v>
      </c>
      <c r="L277" s="4">
        <v>0</v>
      </c>
      <c r="M277" s="4">
        <v>79.116277496934572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4">
        <v>0</v>
      </c>
      <c r="U277" s="4">
        <v>0</v>
      </c>
      <c r="V277" s="4">
        <v>0</v>
      </c>
      <c r="W277" s="4">
        <v>0</v>
      </c>
      <c r="X277" s="4">
        <v>0</v>
      </c>
      <c r="Y277" s="4">
        <v>0</v>
      </c>
      <c r="Z277" s="4">
        <v>0</v>
      </c>
      <c r="AA277" s="4">
        <v>0</v>
      </c>
      <c r="AB277" s="4">
        <v>0</v>
      </c>
      <c r="AC277" s="4">
        <v>0</v>
      </c>
      <c r="AD277" s="4">
        <v>0</v>
      </c>
      <c r="AE277" s="4">
        <v>0</v>
      </c>
      <c r="AF277" s="4">
        <v>0</v>
      </c>
      <c r="AG277" s="4">
        <v>0</v>
      </c>
      <c r="AH277" s="4">
        <v>0</v>
      </c>
      <c r="AI277" s="4">
        <v>0</v>
      </c>
      <c r="AJ277" s="4">
        <v>0</v>
      </c>
      <c r="AK277" s="4">
        <v>0</v>
      </c>
      <c r="AL277" s="4">
        <v>0</v>
      </c>
      <c r="AM277" s="4">
        <v>0</v>
      </c>
      <c r="AN277" s="4">
        <v>0</v>
      </c>
      <c r="AO277" s="4">
        <v>0</v>
      </c>
      <c r="AP277" s="4">
        <v>0</v>
      </c>
      <c r="AQ277" s="4">
        <v>0</v>
      </c>
      <c r="AR277" s="4">
        <v>0</v>
      </c>
      <c r="AS277" s="4">
        <v>1.1915353997478244</v>
      </c>
      <c r="AT277" s="4">
        <v>1.3106889397226069</v>
      </c>
      <c r="AU277" s="4">
        <v>0</v>
      </c>
      <c r="AV277" s="4">
        <v>0</v>
      </c>
      <c r="AW277" s="4">
        <v>0</v>
      </c>
      <c r="AX277" s="4">
        <v>0</v>
      </c>
      <c r="AY277" s="4">
        <v>0</v>
      </c>
      <c r="AZ277" s="4">
        <v>0</v>
      </c>
      <c r="BA277" s="4">
        <v>3.6316705103175591</v>
      </c>
      <c r="BB277" s="4">
        <v>150.96746640000001</v>
      </c>
      <c r="BG277" s="4" t="s">
        <v>557</v>
      </c>
    </row>
    <row r="278" spans="1:59" x14ac:dyDescent="0.35">
      <c r="A278" s="4" t="s">
        <v>398</v>
      </c>
      <c r="B278" s="4" t="s">
        <v>236</v>
      </c>
      <c r="C278" s="4" t="s">
        <v>535</v>
      </c>
      <c r="D278" s="4" t="s">
        <v>398</v>
      </c>
      <c r="E278" s="4" t="s">
        <v>250</v>
      </c>
      <c r="F278" s="4">
        <v>40545</v>
      </c>
      <c r="G278" s="4">
        <v>2005</v>
      </c>
      <c r="H278" s="4">
        <v>47.044125999999999</v>
      </c>
      <c r="I278" s="4">
        <v>1096.741</v>
      </c>
      <c r="J278" s="4">
        <v>23313.027433010448</v>
      </c>
      <c r="K278" s="4">
        <v>0</v>
      </c>
      <c r="L278" s="4">
        <v>0</v>
      </c>
      <c r="M278" s="4">
        <v>111.34615254554205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4">
        <v>0</v>
      </c>
      <c r="U278" s="4">
        <v>0</v>
      </c>
      <c r="V278" s="4">
        <v>0</v>
      </c>
      <c r="W278" s="4">
        <v>0</v>
      </c>
      <c r="X278" s="4">
        <v>0</v>
      </c>
      <c r="Y278" s="4">
        <v>0</v>
      </c>
      <c r="Z278" s="4">
        <v>0</v>
      </c>
      <c r="AA278" s="4">
        <v>0</v>
      </c>
      <c r="AB278" s="4">
        <v>0</v>
      </c>
      <c r="AC278" s="4">
        <v>0</v>
      </c>
      <c r="AD278" s="4">
        <v>0</v>
      </c>
      <c r="AE278" s="4">
        <v>0</v>
      </c>
      <c r="AF278" s="4">
        <v>0</v>
      </c>
      <c r="AG278" s="4">
        <v>0</v>
      </c>
      <c r="AH278" s="4">
        <v>0</v>
      </c>
      <c r="AI278" s="4">
        <v>0</v>
      </c>
      <c r="AJ278" s="4">
        <v>0</v>
      </c>
      <c r="AK278" s="4">
        <v>0</v>
      </c>
      <c r="AL278" s="4">
        <v>0</v>
      </c>
      <c r="AM278" s="4">
        <v>0</v>
      </c>
      <c r="AN278" s="4">
        <v>0</v>
      </c>
      <c r="AO278" s="4">
        <v>0</v>
      </c>
      <c r="AP278" s="4">
        <v>0</v>
      </c>
      <c r="AQ278" s="4">
        <v>0</v>
      </c>
      <c r="AR278" s="4">
        <v>0</v>
      </c>
      <c r="AS278" s="4">
        <v>1.1915353997478244</v>
      </c>
      <c r="AT278" s="4">
        <v>1.2373778851510551</v>
      </c>
      <c r="AU278" s="4">
        <v>0</v>
      </c>
      <c r="AV278" s="4">
        <v>0</v>
      </c>
      <c r="AW278" s="4">
        <v>0</v>
      </c>
      <c r="AX278" s="4">
        <v>0</v>
      </c>
      <c r="AY278" s="4">
        <v>0</v>
      </c>
      <c r="AZ278" s="4">
        <v>0</v>
      </c>
      <c r="BA278" s="4">
        <v>3.4285394798351216</v>
      </c>
      <c r="BB278" s="4">
        <v>150.96746640000001</v>
      </c>
      <c r="BG278" s="4" t="s">
        <v>558</v>
      </c>
    </row>
    <row r="279" spans="1:59" x14ac:dyDescent="0.35">
      <c r="A279" s="4" t="s">
        <v>398</v>
      </c>
      <c r="B279" s="4" t="s">
        <v>236</v>
      </c>
      <c r="C279" s="4" t="s">
        <v>535</v>
      </c>
      <c r="D279" s="4" t="s">
        <v>400</v>
      </c>
      <c r="E279" s="4" t="s">
        <v>250</v>
      </c>
      <c r="F279" s="4">
        <v>42372</v>
      </c>
      <c r="G279" s="4">
        <v>2010</v>
      </c>
      <c r="H279" s="4">
        <v>48.183584000000003</v>
      </c>
      <c r="I279" s="4">
        <v>1270.7596170178529</v>
      </c>
      <c r="J279" s="4">
        <v>26373.289646072255</v>
      </c>
      <c r="K279" s="4">
        <v>0</v>
      </c>
      <c r="L279" s="4">
        <v>0</v>
      </c>
      <c r="M279" s="4">
        <v>143.57602759414954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4">
        <v>0</v>
      </c>
      <c r="U279" s="4">
        <v>0</v>
      </c>
      <c r="V279" s="4">
        <v>0</v>
      </c>
      <c r="W279" s="4">
        <v>0</v>
      </c>
      <c r="X279" s="4">
        <v>0</v>
      </c>
      <c r="Y279" s="4">
        <v>0</v>
      </c>
      <c r="Z279" s="4">
        <v>0</v>
      </c>
      <c r="AA279" s="4">
        <v>0</v>
      </c>
      <c r="AB279" s="4">
        <v>0</v>
      </c>
      <c r="AC279" s="4">
        <v>0</v>
      </c>
      <c r="AD279" s="4">
        <v>0</v>
      </c>
      <c r="AE279" s="4">
        <v>0</v>
      </c>
      <c r="AF279" s="4">
        <v>0</v>
      </c>
      <c r="AG279" s="4">
        <v>0</v>
      </c>
      <c r="AH279" s="4">
        <v>0</v>
      </c>
      <c r="AI279" s="4">
        <v>0</v>
      </c>
      <c r="AJ279" s="4">
        <v>0</v>
      </c>
      <c r="AK279" s="4">
        <v>0</v>
      </c>
      <c r="AL279" s="4">
        <v>0</v>
      </c>
      <c r="AM279" s="4">
        <v>0</v>
      </c>
      <c r="AN279" s="4">
        <v>0</v>
      </c>
      <c r="AO279" s="4">
        <v>0</v>
      </c>
      <c r="AP279" s="4">
        <v>0</v>
      </c>
      <c r="AQ279" s="4">
        <v>0</v>
      </c>
      <c r="AR279" s="4">
        <v>0</v>
      </c>
      <c r="AS279" s="4">
        <v>1.1915353997478244</v>
      </c>
      <c r="AT279" s="4">
        <v>1.2091725884405833</v>
      </c>
      <c r="AU279" s="4">
        <v>0</v>
      </c>
      <c r="AV279" s="4">
        <v>0</v>
      </c>
      <c r="AW279" s="4">
        <v>0</v>
      </c>
      <c r="AX279" s="4">
        <v>0</v>
      </c>
      <c r="AY279" s="4">
        <v>0</v>
      </c>
      <c r="AZ279" s="4">
        <v>0</v>
      </c>
      <c r="BA279" s="4">
        <v>3.3503879511285044</v>
      </c>
      <c r="BB279" s="4">
        <v>150.96746640000001</v>
      </c>
      <c r="BG279" s="4" t="s">
        <v>559</v>
      </c>
    </row>
    <row r="280" spans="1:59" x14ac:dyDescent="0.35">
      <c r="A280" s="4" t="s">
        <v>398</v>
      </c>
      <c r="B280" s="4" t="s">
        <v>236</v>
      </c>
      <c r="C280" s="4" t="s">
        <v>535</v>
      </c>
      <c r="D280" s="4" t="s">
        <v>235</v>
      </c>
      <c r="E280" s="4" t="s">
        <v>250</v>
      </c>
      <c r="F280" s="4">
        <v>44199</v>
      </c>
      <c r="G280" s="4">
        <v>2015</v>
      </c>
      <c r="H280" s="4">
        <v>49.119718999999904</v>
      </c>
      <c r="I280" s="4">
        <v>1541.1841297767451</v>
      </c>
      <c r="J280" s="4">
        <v>31376.07790013514</v>
      </c>
      <c r="K280" s="4">
        <v>0</v>
      </c>
      <c r="L280" s="4">
        <v>0</v>
      </c>
      <c r="M280" s="4">
        <v>143.57602759414954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4">
        <v>0</v>
      </c>
      <c r="U280" s="4">
        <v>0</v>
      </c>
      <c r="V280" s="4">
        <v>0</v>
      </c>
      <c r="W280" s="4">
        <v>0</v>
      </c>
      <c r="X280" s="4">
        <v>0</v>
      </c>
      <c r="Y280" s="4">
        <v>0</v>
      </c>
      <c r="Z280" s="4">
        <v>0</v>
      </c>
      <c r="AA280" s="4">
        <v>0</v>
      </c>
      <c r="AB280" s="4">
        <v>0</v>
      </c>
      <c r="AC280" s="4">
        <v>0</v>
      </c>
      <c r="AD280" s="4">
        <v>0</v>
      </c>
      <c r="AE280" s="4">
        <v>0</v>
      </c>
      <c r="AF280" s="4">
        <v>0</v>
      </c>
      <c r="AG280" s="4">
        <v>0</v>
      </c>
      <c r="AH280" s="4">
        <v>0</v>
      </c>
      <c r="AI280" s="4">
        <v>0</v>
      </c>
      <c r="AJ280" s="4">
        <v>0</v>
      </c>
      <c r="AK280" s="4">
        <v>0</v>
      </c>
      <c r="AL280" s="4">
        <v>0</v>
      </c>
      <c r="AM280" s="4">
        <v>0</v>
      </c>
      <c r="AN280" s="4">
        <v>0</v>
      </c>
      <c r="AO280" s="4">
        <v>0</v>
      </c>
      <c r="AP280" s="4">
        <v>0</v>
      </c>
      <c r="AQ280" s="4">
        <v>0</v>
      </c>
      <c r="AR280" s="4">
        <v>0</v>
      </c>
      <c r="AS280" s="4">
        <v>1.1915353997478244</v>
      </c>
      <c r="AT280" s="4">
        <v>1.1983210358722145</v>
      </c>
      <c r="AU280" s="4">
        <v>0</v>
      </c>
      <c r="AV280" s="4">
        <v>0</v>
      </c>
      <c r="AW280" s="4">
        <v>0</v>
      </c>
      <c r="AX280" s="4">
        <v>0</v>
      </c>
      <c r="AY280" s="4">
        <v>0</v>
      </c>
      <c r="AZ280" s="4">
        <v>0</v>
      </c>
      <c r="BA280" s="4">
        <v>3.3203203567059512</v>
      </c>
      <c r="BB280" s="4">
        <v>143.801895</v>
      </c>
      <c r="BG280" s="4" t="s">
        <v>560</v>
      </c>
    </row>
    <row r="281" spans="1:59" x14ac:dyDescent="0.35">
      <c r="A281" s="4" t="s">
        <v>398</v>
      </c>
      <c r="B281" s="4" t="s">
        <v>236</v>
      </c>
      <c r="C281" s="4" t="s">
        <v>535</v>
      </c>
      <c r="D281" s="4" t="s">
        <v>403</v>
      </c>
      <c r="E281" s="4" t="s">
        <v>250</v>
      </c>
      <c r="F281" s="4">
        <v>46026</v>
      </c>
      <c r="G281" s="4">
        <v>2020</v>
      </c>
      <c r="H281" s="4">
        <v>49.809726999999896</v>
      </c>
      <c r="I281" s="4">
        <v>1765.7352250687322</v>
      </c>
      <c r="J281" s="4">
        <v>35449.606561158944</v>
      </c>
      <c r="K281" s="4">
        <v>0</v>
      </c>
      <c r="L281" s="4">
        <v>0</v>
      </c>
      <c r="M281" s="4">
        <v>143.57602759414954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4">
        <v>0</v>
      </c>
      <c r="U281" s="4">
        <v>0</v>
      </c>
      <c r="V281" s="4">
        <v>0</v>
      </c>
      <c r="W281" s="4">
        <v>0</v>
      </c>
      <c r="X281" s="4">
        <v>0</v>
      </c>
      <c r="Y281" s="4">
        <v>0</v>
      </c>
      <c r="Z281" s="4">
        <v>0</v>
      </c>
      <c r="AA281" s="4">
        <v>0</v>
      </c>
      <c r="AB281" s="4">
        <v>0</v>
      </c>
      <c r="AC281" s="4">
        <v>0</v>
      </c>
      <c r="AD281" s="4">
        <v>0</v>
      </c>
      <c r="AE281" s="4">
        <v>0</v>
      </c>
      <c r="AF281" s="4">
        <v>0</v>
      </c>
      <c r="AG281" s="4">
        <v>0</v>
      </c>
      <c r="AH281" s="4">
        <v>0</v>
      </c>
      <c r="AI281" s="4">
        <v>0</v>
      </c>
      <c r="AJ281" s="4">
        <v>0</v>
      </c>
      <c r="AK281" s="4">
        <v>0</v>
      </c>
      <c r="AL281" s="4">
        <v>0</v>
      </c>
      <c r="AM281" s="4">
        <v>0</v>
      </c>
      <c r="AN281" s="4">
        <v>0</v>
      </c>
      <c r="AO281" s="4">
        <v>0</v>
      </c>
      <c r="AP281" s="4">
        <v>0</v>
      </c>
      <c r="AQ281" s="4">
        <v>0</v>
      </c>
      <c r="AR281" s="4">
        <v>0</v>
      </c>
      <c r="AS281" s="4">
        <v>1.1915353997478244</v>
      </c>
      <c r="AT281" s="4">
        <v>1.1941460685122591</v>
      </c>
      <c r="AU281" s="4">
        <v>0</v>
      </c>
      <c r="AV281" s="4">
        <v>0</v>
      </c>
      <c r="AW281" s="4">
        <v>0</v>
      </c>
      <c r="AX281" s="4">
        <v>0</v>
      </c>
      <c r="AY281" s="4">
        <v>0</v>
      </c>
      <c r="AZ281" s="4">
        <v>0</v>
      </c>
      <c r="BA281" s="4">
        <v>3.3087523138369108</v>
      </c>
      <c r="BB281" s="4">
        <v>136.6363236</v>
      </c>
      <c r="BG281" s="4" t="s">
        <v>561</v>
      </c>
    </row>
    <row r="282" spans="1:59" x14ac:dyDescent="0.35">
      <c r="A282" s="4" t="s">
        <v>398</v>
      </c>
      <c r="B282" s="4" t="s">
        <v>236</v>
      </c>
      <c r="C282" s="4" t="s">
        <v>535</v>
      </c>
      <c r="D282" s="4" t="s">
        <v>405</v>
      </c>
      <c r="E282" s="4" t="s">
        <v>250</v>
      </c>
      <c r="F282" s="4">
        <v>47853</v>
      </c>
      <c r="G282" s="4">
        <v>2025</v>
      </c>
      <c r="H282" s="4">
        <v>50.228752999999905</v>
      </c>
      <c r="I282" s="4">
        <v>1909.8176643748195</v>
      </c>
      <c r="J282" s="4">
        <v>38022.398532864696</v>
      </c>
      <c r="K282" s="4">
        <v>0</v>
      </c>
      <c r="L282" s="4">
        <v>0</v>
      </c>
      <c r="M282" s="4">
        <v>143.57602759414954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4">
        <v>0</v>
      </c>
      <c r="U282" s="4">
        <v>0</v>
      </c>
      <c r="V282" s="4">
        <v>0</v>
      </c>
      <c r="W282" s="4">
        <v>0</v>
      </c>
      <c r="X282" s="4">
        <v>0</v>
      </c>
      <c r="Y282" s="4">
        <v>0</v>
      </c>
      <c r="Z282" s="4">
        <v>0</v>
      </c>
      <c r="AA282" s="4">
        <v>0</v>
      </c>
      <c r="AB282" s="4">
        <v>0</v>
      </c>
      <c r="AC282" s="4">
        <v>0</v>
      </c>
      <c r="AD282" s="4">
        <v>0</v>
      </c>
      <c r="AE282" s="4">
        <v>0</v>
      </c>
      <c r="AF282" s="4">
        <v>0</v>
      </c>
      <c r="AG282" s="4">
        <v>0</v>
      </c>
      <c r="AH282" s="4">
        <v>0</v>
      </c>
      <c r="AI282" s="4">
        <v>0</v>
      </c>
      <c r="AJ282" s="4">
        <v>0</v>
      </c>
      <c r="AK282" s="4">
        <v>0</v>
      </c>
      <c r="AL282" s="4">
        <v>0</v>
      </c>
      <c r="AM282" s="4">
        <v>0</v>
      </c>
      <c r="AN282" s="4">
        <v>0</v>
      </c>
      <c r="AO282" s="4">
        <v>0</v>
      </c>
      <c r="AP282" s="4">
        <v>0</v>
      </c>
      <c r="AQ282" s="4">
        <v>0</v>
      </c>
      <c r="AR282" s="4">
        <v>0</v>
      </c>
      <c r="AS282" s="4">
        <v>1.1915353997478244</v>
      </c>
      <c r="AT282" s="4">
        <v>1.1925398142599875</v>
      </c>
      <c r="AU282" s="4">
        <v>0</v>
      </c>
      <c r="AV282" s="4">
        <v>0</v>
      </c>
      <c r="AW282" s="4">
        <v>0</v>
      </c>
      <c r="AX282" s="4">
        <v>0</v>
      </c>
      <c r="AY282" s="4">
        <v>0</v>
      </c>
      <c r="AZ282" s="4">
        <v>0</v>
      </c>
      <c r="BA282" s="4">
        <v>3.3043016878926026</v>
      </c>
      <c r="BB282" s="4">
        <v>137.99514479999999</v>
      </c>
      <c r="BG282" s="4" t="s">
        <v>562</v>
      </c>
    </row>
    <row r="283" spans="1:59" x14ac:dyDescent="0.35">
      <c r="A283" s="4" t="s">
        <v>398</v>
      </c>
      <c r="B283" s="4" t="s">
        <v>236</v>
      </c>
      <c r="C283" s="4" t="s">
        <v>535</v>
      </c>
      <c r="D283" s="4">
        <v>0</v>
      </c>
      <c r="E283" s="4" t="s">
        <v>250</v>
      </c>
      <c r="F283" s="4">
        <v>44199</v>
      </c>
      <c r="G283" s="4">
        <v>2030</v>
      </c>
      <c r="H283" s="4">
        <v>50.335040999999904</v>
      </c>
      <c r="I283" s="4">
        <v>2065.6571038367961</v>
      </c>
      <c r="J283" s="4">
        <v>41038.152801679447</v>
      </c>
      <c r="K283" s="4">
        <v>0</v>
      </c>
      <c r="L283" s="4">
        <v>0</v>
      </c>
      <c r="M283" s="4">
        <v>143.57602759414954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4">
        <v>0</v>
      </c>
      <c r="U283" s="4">
        <v>0</v>
      </c>
      <c r="V283" s="4">
        <v>0</v>
      </c>
      <c r="W283" s="4">
        <v>0</v>
      </c>
      <c r="X283" s="4">
        <v>0</v>
      </c>
      <c r="Y283" s="4">
        <v>0</v>
      </c>
      <c r="Z283" s="4">
        <v>0</v>
      </c>
      <c r="AA283" s="4">
        <v>0</v>
      </c>
      <c r="AB283" s="4">
        <v>0</v>
      </c>
      <c r="AC283" s="4">
        <v>0</v>
      </c>
      <c r="AD283" s="4">
        <v>0</v>
      </c>
      <c r="AE283" s="4">
        <v>0</v>
      </c>
      <c r="AF283" s="4">
        <v>0</v>
      </c>
      <c r="AG283" s="4">
        <v>0</v>
      </c>
      <c r="AH283" s="4">
        <v>0</v>
      </c>
      <c r="AI283" s="4">
        <v>0</v>
      </c>
      <c r="AJ283" s="4">
        <v>0</v>
      </c>
      <c r="AK283" s="4">
        <v>0</v>
      </c>
      <c r="AL283" s="4">
        <v>0</v>
      </c>
      <c r="AM283" s="4">
        <v>0</v>
      </c>
      <c r="AN283" s="4">
        <v>0</v>
      </c>
      <c r="AO283" s="4">
        <v>0</v>
      </c>
      <c r="AP283" s="4">
        <v>0</v>
      </c>
      <c r="AQ283" s="4">
        <v>0</v>
      </c>
      <c r="AR283" s="4">
        <v>0</v>
      </c>
      <c r="AS283" s="4">
        <v>1.1915353997478244</v>
      </c>
      <c r="AT283" s="4">
        <v>1.1919218327285179</v>
      </c>
      <c r="AU283" s="4">
        <v>0</v>
      </c>
      <c r="AV283" s="4">
        <v>0</v>
      </c>
      <c r="AW283" s="4">
        <v>0</v>
      </c>
      <c r="AX283" s="4">
        <v>0</v>
      </c>
      <c r="AY283" s="4">
        <v>0</v>
      </c>
      <c r="AZ283" s="4">
        <v>0</v>
      </c>
      <c r="BA283" s="4">
        <v>3.3025893782547158</v>
      </c>
      <c r="BB283" s="4">
        <v>139.35396599999999</v>
      </c>
      <c r="BG283" s="4" t="s">
        <v>563</v>
      </c>
    </row>
    <row r="284" spans="1:59" x14ac:dyDescent="0.35">
      <c r="A284" s="4" t="s">
        <v>398</v>
      </c>
      <c r="B284" s="4" t="s">
        <v>236</v>
      </c>
      <c r="C284" s="4" t="s">
        <v>535</v>
      </c>
      <c r="D284" s="4" t="s">
        <v>408</v>
      </c>
      <c r="E284" s="4" t="s">
        <v>250</v>
      </c>
      <c r="F284" s="4">
        <v>40545</v>
      </c>
      <c r="G284" s="4">
        <v>2035</v>
      </c>
      <c r="H284" s="4">
        <v>50.049216999999999</v>
      </c>
      <c r="I284" s="4">
        <v>2234.212904313149</v>
      </c>
      <c r="J284" s="4">
        <v>44640.316836787853</v>
      </c>
      <c r="K284" s="4">
        <v>0</v>
      </c>
      <c r="L284" s="4">
        <v>0</v>
      </c>
      <c r="M284" s="4">
        <v>143.57602759414954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4">
        <v>0</v>
      </c>
      <c r="U284" s="4">
        <v>0</v>
      </c>
      <c r="V284" s="4">
        <v>0</v>
      </c>
      <c r="W284" s="4">
        <v>0</v>
      </c>
      <c r="X284" s="4">
        <v>0</v>
      </c>
      <c r="Y284" s="4">
        <v>0</v>
      </c>
      <c r="Z284" s="4">
        <v>0</v>
      </c>
      <c r="AA284" s="4">
        <v>0</v>
      </c>
      <c r="AB284" s="4">
        <v>0</v>
      </c>
      <c r="AC284" s="4">
        <v>0</v>
      </c>
      <c r="AD284" s="4">
        <v>0</v>
      </c>
      <c r="AE284" s="4">
        <v>0</v>
      </c>
      <c r="AF284" s="4">
        <v>0</v>
      </c>
      <c r="AG284" s="4">
        <v>0</v>
      </c>
      <c r="AH284" s="4">
        <v>0</v>
      </c>
      <c r="AI284" s="4">
        <v>0</v>
      </c>
      <c r="AJ284" s="4">
        <v>0</v>
      </c>
      <c r="AK284" s="4">
        <v>0</v>
      </c>
      <c r="AL284" s="4">
        <v>0</v>
      </c>
      <c r="AM284" s="4">
        <v>0</v>
      </c>
      <c r="AN284" s="4">
        <v>0</v>
      </c>
      <c r="AO284" s="4">
        <v>0</v>
      </c>
      <c r="AP284" s="4">
        <v>0</v>
      </c>
      <c r="AQ284" s="4">
        <v>0</v>
      </c>
      <c r="AR284" s="4">
        <v>0</v>
      </c>
      <c r="AS284" s="4">
        <v>1.1915353997478244</v>
      </c>
      <c r="AT284" s="4">
        <v>1.1916840738726597</v>
      </c>
      <c r="AU284" s="4">
        <v>0</v>
      </c>
      <c r="AV284" s="4">
        <v>0</v>
      </c>
      <c r="AW284" s="4">
        <v>0</v>
      </c>
      <c r="AX284" s="4">
        <v>0</v>
      </c>
      <c r="AY284" s="4">
        <v>0</v>
      </c>
      <c r="AZ284" s="4">
        <v>0</v>
      </c>
      <c r="BA284" s="4">
        <v>3.3019305935505661</v>
      </c>
      <c r="BB284" s="4">
        <v>139.35396599999999</v>
      </c>
      <c r="BG284" s="4" t="s">
        <v>564</v>
      </c>
    </row>
    <row r="285" spans="1:59" x14ac:dyDescent="0.35">
      <c r="A285" s="4" t="s">
        <v>398</v>
      </c>
      <c r="B285" s="4" t="s">
        <v>236</v>
      </c>
      <c r="C285" s="4" t="s">
        <v>535</v>
      </c>
      <c r="D285" s="4">
        <v>0</v>
      </c>
      <c r="E285" s="4" t="s">
        <v>250</v>
      </c>
      <c r="F285" s="4">
        <v>36891</v>
      </c>
      <c r="G285" s="4">
        <v>2040</v>
      </c>
      <c r="H285" s="4">
        <v>49.353733999999903</v>
      </c>
      <c r="I285" s="4">
        <v>2416.5227096635213</v>
      </c>
      <c r="J285" s="4">
        <v>48963.320782648902</v>
      </c>
      <c r="K285" s="4">
        <v>0</v>
      </c>
      <c r="L285" s="4">
        <v>0</v>
      </c>
      <c r="M285" s="4">
        <v>143.57602759414954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4">
        <v>0</v>
      </c>
      <c r="U285" s="4">
        <v>0</v>
      </c>
      <c r="V285" s="4">
        <v>0</v>
      </c>
      <c r="W285" s="4">
        <v>0</v>
      </c>
      <c r="X285" s="4">
        <v>0</v>
      </c>
      <c r="Y285" s="4">
        <v>0</v>
      </c>
      <c r="Z285" s="4">
        <v>0</v>
      </c>
      <c r="AA285" s="4">
        <v>0</v>
      </c>
      <c r="AB285" s="4">
        <v>0</v>
      </c>
      <c r="AC285" s="4">
        <v>0</v>
      </c>
      <c r="AD285" s="4">
        <v>0</v>
      </c>
      <c r="AE285" s="4">
        <v>0</v>
      </c>
      <c r="AF285" s="4">
        <v>0</v>
      </c>
      <c r="AG285" s="4">
        <v>0</v>
      </c>
      <c r="AH285" s="4">
        <v>0</v>
      </c>
      <c r="AI285" s="4">
        <v>0</v>
      </c>
      <c r="AJ285" s="4">
        <v>0</v>
      </c>
      <c r="AK285" s="4">
        <v>0</v>
      </c>
      <c r="AL285" s="4">
        <v>0</v>
      </c>
      <c r="AM285" s="4">
        <v>0</v>
      </c>
      <c r="AN285" s="4">
        <v>0</v>
      </c>
      <c r="AO285" s="4">
        <v>0</v>
      </c>
      <c r="AP285" s="4">
        <v>0</v>
      </c>
      <c r="AQ285" s="4">
        <v>0</v>
      </c>
      <c r="AR285" s="4">
        <v>0</v>
      </c>
      <c r="AS285" s="4">
        <v>1.1915353997478244</v>
      </c>
      <c r="AT285" s="4">
        <v>1.1915925998226107</v>
      </c>
      <c r="AU285" s="4">
        <v>0</v>
      </c>
      <c r="AV285" s="4">
        <v>0</v>
      </c>
      <c r="AW285" s="4">
        <v>0</v>
      </c>
      <c r="AX285" s="4">
        <v>0</v>
      </c>
      <c r="AY285" s="4">
        <v>0</v>
      </c>
      <c r="AZ285" s="4">
        <v>0</v>
      </c>
      <c r="BA285" s="4">
        <v>3.3016771363038049</v>
      </c>
      <c r="BB285" s="4">
        <v>139.35396599999999</v>
      </c>
      <c r="BG285" s="4" t="s">
        <v>565</v>
      </c>
    </row>
    <row r="286" spans="1:59" x14ac:dyDescent="0.35">
      <c r="A286" s="4" t="s">
        <v>398</v>
      </c>
      <c r="B286" s="4" t="s">
        <v>236</v>
      </c>
      <c r="C286" s="4" t="s">
        <v>535</v>
      </c>
      <c r="D286" s="4" t="s">
        <v>566</v>
      </c>
      <c r="E286" s="4" t="s">
        <v>250</v>
      </c>
      <c r="F286" s="4">
        <v>53334</v>
      </c>
      <c r="G286" s="4">
        <v>2045</v>
      </c>
      <c r="H286" s="4">
        <v>48.317751999999899</v>
      </c>
      <c r="I286" s="4">
        <v>2613.7088345726638</v>
      </c>
      <c r="J286" s="4">
        <v>54094.172977514958</v>
      </c>
      <c r="K286" s="4">
        <v>0</v>
      </c>
      <c r="L286" s="4">
        <v>0</v>
      </c>
      <c r="M286" s="4">
        <v>143.57602759414954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4">
        <v>0</v>
      </c>
      <c r="U286" s="4">
        <v>0</v>
      </c>
      <c r="V286" s="4">
        <v>0</v>
      </c>
      <c r="W286" s="4">
        <v>0</v>
      </c>
      <c r="X286" s="4">
        <v>0</v>
      </c>
      <c r="Y286" s="4">
        <v>0</v>
      </c>
      <c r="Z286" s="4">
        <v>0</v>
      </c>
      <c r="AA286" s="4">
        <v>0</v>
      </c>
      <c r="AB286" s="4">
        <v>0</v>
      </c>
      <c r="AC286" s="4">
        <v>0</v>
      </c>
      <c r="AD286" s="4">
        <v>0</v>
      </c>
      <c r="AE286" s="4">
        <v>0</v>
      </c>
      <c r="AF286" s="4">
        <v>0</v>
      </c>
      <c r="AG286" s="4">
        <v>0</v>
      </c>
      <c r="AH286" s="4">
        <v>0</v>
      </c>
      <c r="AI286" s="4">
        <v>0</v>
      </c>
      <c r="AJ286" s="4">
        <v>0</v>
      </c>
      <c r="AK286" s="4">
        <v>0</v>
      </c>
      <c r="AL286" s="4">
        <v>0</v>
      </c>
      <c r="AM286" s="4">
        <v>0</v>
      </c>
      <c r="AN286" s="4">
        <v>0</v>
      </c>
      <c r="AO286" s="4">
        <v>0</v>
      </c>
      <c r="AP286" s="4">
        <v>0</v>
      </c>
      <c r="AQ286" s="4">
        <v>0</v>
      </c>
      <c r="AR286" s="4">
        <v>0</v>
      </c>
      <c r="AS286" s="4">
        <v>1.1915353997478244</v>
      </c>
      <c r="AT286" s="4">
        <v>1.1915574065937311</v>
      </c>
      <c r="AU286" s="4">
        <v>0</v>
      </c>
      <c r="AV286" s="4">
        <v>0</v>
      </c>
      <c r="AW286" s="4">
        <v>0</v>
      </c>
      <c r="AX286" s="4">
        <v>0</v>
      </c>
      <c r="AY286" s="4">
        <v>0</v>
      </c>
      <c r="AZ286" s="4">
        <v>0</v>
      </c>
      <c r="BA286" s="4">
        <v>3.3015796225401566</v>
      </c>
      <c r="BB286" s="4">
        <v>139.35396599999999</v>
      </c>
      <c r="BG286" s="4" t="s">
        <v>567</v>
      </c>
    </row>
    <row r="287" spans="1:59" x14ac:dyDescent="0.35">
      <c r="A287" s="4" t="s">
        <v>398</v>
      </c>
      <c r="B287" s="4" t="s">
        <v>236</v>
      </c>
      <c r="C287" s="4" t="s">
        <v>535</v>
      </c>
      <c r="D287" s="4">
        <v>0</v>
      </c>
      <c r="E287" s="4" t="s">
        <v>250</v>
      </c>
      <c r="F287" s="4">
        <v>49680</v>
      </c>
      <c r="G287" s="4">
        <v>2050</v>
      </c>
      <c r="H287" s="4">
        <v>47.049782</v>
      </c>
      <c r="I287" s="4">
        <v>2826.9851736151954</v>
      </c>
      <c r="J287" s="4">
        <v>60084.979216592234</v>
      </c>
      <c r="K287" s="4">
        <v>0</v>
      </c>
      <c r="L287" s="4">
        <v>0</v>
      </c>
      <c r="M287" s="4">
        <v>143.57602759414954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4">
        <v>0</v>
      </c>
      <c r="U287" s="4">
        <v>0</v>
      </c>
      <c r="V287" s="4">
        <v>0</v>
      </c>
      <c r="W287" s="4">
        <v>0</v>
      </c>
      <c r="X287" s="4">
        <v>0</v>
      </c>
      <c r="Y287" s="4">
        <v>0</v>
      </c>
      <c r="Z287" s="4">
        <v>0</v>
      </c>
      <c r="AA287" s="4">
        <v>0</v>
      </c>
      <c r="AB287" s="4">
        <v>0</v>
      </c>
      <c r="AC287" s="4">
        <v>0</v>
      </c>
      <c r="AD287" s="4">
        <v>0</v>
      </c>
      <c r="AE287" s="4">
        <v>0</v>
      </c>
      <c r="AF287" s="4">
        <v>0</v>
      </c>
      <c r="AG287" s="4">
        <v>0</v>
      </c>
      <c r="AH287" s="4">
        <v>0</v>
      </c>
      <c r="AI287" s="4">
        <v>0</v>
      </c>
      <c r="AJ287" s="4">
        <v>0</v>
      </c>
      <c r="AK287" s="4">
        <v>0</v>
      </c>
      <c r="AL287" s="4">
        <v>0</v>
      </c>
      <c r="AM287" s="4">
        <v>0</v>
      </c>
      <c r="AN287" s="4">
        <v>0</v>
      </c>
      <c r="AO287" s="4">
        <v>0</v>
      </c>
      <c r="AP287" s="4">
        <v>0</v>
      </c>
      <c r="AQ287" s="4">
        <v>0</v>
      </c>
      <c r="AR287" s="4">
        <v>0</v>
      </c>
      <c r="AS287" s="4">
        <v>1.1915353997478244</v>
      </c>
      <c r="AT287" s="4">
        <v>1.1915438665421174</v>
      </c>
      <c r="AU287" s="4">
        <v>0</v>
      </c>
      <c r="AV287" s="4">
        <v>0</v>
      </c>
      <c r="AW287" s="4">
        <v>0</v>
      </c>
      <c r="AX287" s="4">
        <v>0</v>
      </c>
      <c r="AY287" s="4">
        <v>0</v>
      </c>
      <c r="AZ287" s="4">
        <v>0</v>
      </c>
      <c r="BA287" s="4">
        <v>3.3015421056246907</v>
      </c>
      <c r="BB287" s="4">
        <v>139.35396599999999</v>
      </c>
      <c r="BG287" s="4" t="s">
        <v>568</v>
      </c>
    </row>
    <row r="288" spans="1:59" x14ac:dyDescent="0.35">
      <c r="A288" s="4" t="s">
        <v>398</v>
      </c>
      <c r="B288" s="4" t="s">
        <v>236</v>
      </c>
      <c r="C288" s="4" t="s">
        <v>535</v>
      </c>
      <c r="D288" s="4" t="s">
        <v>569</v>
      </c>
      <c r="E288" s="4" t="s">
        <v>262</v>
      </c>
      <c r="F288" s="4">
        <v>51507</v>
      </c>
      <c r="G288" s="4">
        <v>2000</v>
      </c>
      <c r="H288" s="4">
        <v>45.987623999999904</v>
      </c>
      <c r="I288" s="4">
        <v>874.68047424052702</v>
      </c>
      <c r="J288" s="4">
        <v>19019.910101042158</v>
      </c>
      <c r="M288" s="4">
        <v>79.116277496934572</v>
      </c>
      <c r="N288" s="4">
        <v>484.5</v>
      </c>
      <c r="O288" s="4">
        <v>66.900000000000006</v>
      </c>
      <c r="P288" s="4">
        <v>0</v>
      </c>
      <c r="Q288" s="4">
        <v>0</v>
      </c>
      <c r="R288" s="4">
        <v>0</v>
      </c>
      <c r="S288" s="4">
        <v>0</v>
      </c>
      <c r="T288" s="4">
        <v>10535.443187932497</v>
      </c>
      <c r="U288" s="4">
        <v>76.485073086933085</v>
      </c>
      <c r="V288" s="4">
        <v>1</v>
      </c>
      <c r="W288" s="4">
        <v>1</v>
      </c>
      <c r="X288" s="4">
        <v>0.13063202828102918</v>
      </c>
      <c r="Y288" s="4">
        <v>130.63202828102919</v>
      </c>
      <c r="Z288" s="4">
        <v>115.99550431142998</v>
      </c>
      <c r="AA288" s="4">
        <v>225.88827941165192</v>
      </c>
      <c r="AB288" s="4">
        <v>30.165493235932594</v>
      </c>
      <c r="AC288" s="4">
        <v>905.45352271633999</v>
      </c>
      <c r="AD288" s="4">
        <v>7303.6918560181193</v>
      </c>
      <c r="AE288" s="4">
        <v>50.883740019119479</v>
      </c>
      <c r="AF288" s="4">
        <v>44.186961715430392</v>
      </c>
      <c r="AG288" s="4">
        <v>16.053672903628414</v>
      </c>
      <c r="AH288" s="4">
        <v>55.911595331524076</v>
      </c>
      <c r="AI288" s="4">
        <v>23.720571735366647</v>
      </c>
      <c r="AJ288" s="4">
        <v>92.274932576063335</v>
      </c>
      <c r="AK288" s="4">
        <v>849.82450280432454</v>
      </c>
      <c r="AL288" s="4">
        <v>16.053672903628414</v>
      </c>
      <c r="AM288" s="4">
        <v>40.318859337116734</v>
      </c>
      <c r="AN288" s="4">
        <v>1279.2819407028533</v>
      </c>
      <c r="AO288" s="4">
        <v>0.59753836348203004</v>
      </c>
      <c r="AP288" s="4" t="s">
        <v>263</v>
      </c>
      <c r="AQ288" s="4" t="s">
        <v>263</v>
      </c>
      <c r="AR288" s="4" t="s">
        <v>263</v>
      </c>
      <c r="AS288" s="4" t="s">
        <v>264</v>
      </c>
      <c r="AT288" s="4" t="s">
        <v>264</v>
      </c>
      <c r="AU288" s="4">
        <v>0</v>
      </c>
      <c r="AV288" s="4">
        <v>0</v>
      </c>
      <c r="AW288" s="4">
        <v>269.62234939324907</v>
      </c>
      <c r="AX288" s="4">
        <v>1952.6461626461762</v>
      </c>
      <c r="AY288" s="4">
        <v>2.8405909442294619</v>
      </c>
      <c r="AZ288" s="4">
        <v>149.34828446291223</v>
      </c>
      <c r="BA288" s="4" t="e">
        <v>#VALUE!</v>
      </c>
      <c r="BB288" s="4">
        <v>150.96746640000001</v>
      </c>
      <c r="BG288" s="4" t="s">
        <v>570</v>
      </c>
    </row>
    <row r="289" spans="1:59" x14ac:dyDescent="0.35">
      <c r="A289" s="4" t="s">
        <v>398</v>
      </c>
      <c r="B289" s="4" t="s">
        <v>236</v>
      </c>
      <c r="C289" s="4" t="s">
        <v>535</v>
      </c>
      <c r="D289" s="4" t="s">
        <v>178</v>
      </c>
      <c r="E289" s="4" t="s">
        <v>262</v>
      </c>
      <c r="F289" s="4">
        <v>46026</v>
      </c>
      <c r="G289" s="4">
        <v>2005</v>
      </c>
      <c r="H289" s="4">
        <v>47.044125999999999</v>
      </c>
      <c r="I289" s="4">
        <v>1096.741</v>
      </c>
      <c r="J289" s="4">
        <v>23313.027433010448</v>
      </c>
      <c r="M289" s="4">
        <v>111.34615254554205</v>
      </c>
      <c r="N289" s="4">
        <v>688.4</v>
      </c>
      <c r="O289" s="4">
        <v>72.247366858345799</v>
      </c>
      <c r="P289" s="4">
        <v>0</v>
      </c>
      <c r="Q289" s="4">
        <v>0</v>
      </c>
      <c r="R289" s="4">
        <v>0</v>
      </c>
      <c r="S289" s="4">
        <v>0</v>
      </c>
      <c r="T289" s="4">
        <v>14633.07023707912</v>
      </c>
      <c r="U289" s="4">
        <v>65.87459286955243</v>
      </c>
      <c r="V289" s="4">
        <v>1</v>
      </c>
      <c r="W289" s="4">
        <v>1</v>
      </c>
      <c r="X289" s="4">
        <v>0.13850971854808405</v>
      </c>
      <c r="Y289" s="4">
        <v>138.50971854808407</v>
      </c>
      <c r="Z289" s="4">
        <v>122.86135435999468</v>
      </c>
      <c r="AA289" s="4">
        <v>240.74267553665922</v>
      </c>
      <c r="AB289" s="4">
        <v>32.314756039170859</v>
      </c>
      <c r="AC289" s="4">
        <v>874.60299794302227</v>
      </c>
      <c r="AD289" s="4">
        <v>5042.0398914273565</v>
      </c>
      <c r="AE289" s="4">
        <v>39.101015875368155</v>
      </c>
      <c r="AF289" s="4">
        <v>33.022604551933966</v>
      </c>
      <c r="AG289" s="4">
        <v>15.915211639802852</v>
      </c>
      <c r="AH289" s="4">
        <v>57.925918259086103</v>
      </c>
      <c r="AI289" s="4">
        <v>25.222397894845486</v>
      </c>
      <c r="AJ289" s="4">
        <v>97.638956465149192</v>
      </c>
      <c r="AK289" s="4">
        <v>815.70246241771008</v>
      </c>
      <c r="AL289" s="4">
        <v>15.915211639802852</v>
      </c>
      <c r="AM289" s="4">
        <v>28.7767520239011</v>
      </c>
      <c r="AN289" s="4">
        <v>1358.8455668946642</v>
      </c>
      <c r="AO289" s="4">
        <v>0.6347016481925376</v>
      </c>
      <c r="AP289" s="4" t="s">
        <v>263</v>
      </c>
      <c r="AQ289" s="4" t="s">
        <v>263</v>
      </c>
      <c r="AR289" s="4" t="s">
        <v>263</v>
      </c>
      <c r="AS289" s="4" t="s">
        <v>264</v>
      </c>
      <c r="AT289" s="4" t="s">
        <v>264</v>
      </c>
      <c r="AU289" s="4">
        <v>0</v>
      </c>
      <c r="AV289" s="4">
        <v>0</v>
      </c>
      <c r="AW289" s="4">
        <v>201.20528551435805</v>
      </c>
      <c r="AX289" s="4">
        <v>1917.1594006970213</v>
      </c>
      <c r="AY289" s="4">
        <v>2.9442510750031592</v>
      </c>
      <c r="AZ289" s="4">
        <v>126.2920949869514</v>
      </c>
      <c r="BA289" s="4" t="e">
        <v>#VALUE!</v>
      </c>
      <c r="BB289" s="4">
        <v>150.96746640000001</v>
      </c>
      <c r="BG289" s="4" t="s">
        <v>571</v>
      </c>
    </row>
    <row r="290" spans="1:59" x14ac:dyDescent="0.35">
      <c r="A290" s="4" t="s">
        <v>398</v>
      </c>
      <c r="B290" s="4" t="s">
        <v>236</v>
      </c>
      <c r="C290" s="4" t="s">
        <v>535</v>
      </c>
      <c r="D290" s="4" t="s">
        <v>537</v>
      </c>
      <c r="E290" s="4" t="s">
        <v>262</v>
      </c>
      <c r="F290" s="4">
        <v>42372</v>
      </c>
      <c r="G290" s="4">
        <v>2010</v>
      </c>
      <c r="H290" s="4">
        <v>48.183584000000003</v>
      </c>
      <c r="I290" s="4">
        <v>1270.7596170178529</v>
      </c>
      <c r="J290" s="4">
        <v>26373.289646072255</v>
      </c>
      <c r="M290" s="4">
        <v>143.57602759414954</v>
      </c>
      <c r="N290" s="4">
        <v>747.88676585501923</v>
      </c>
      <c r="O290" s="4">
        <v>77.594733716691536</v>
      </c>
      <c r="P290" s="4">
        <v>0</v>
      </c>
      <c r="Q290" s="4">
        <v>0</v>
      </c>
      <c r="R290" s="4">
        <v>0</v>
      </c>
      <c r="S290" s="4">
        <v>0</v>
      </c>
      <c r="T290" s="4">
        <v>15521.609306917044</v>
      </c>
      <c r="U290" s="4">
        <v>61.061693083060419</v>
      </c>
      <c r="V290" s="4">
        <v>1</v>
      </c>
      <c r="W290" s="4">
        <v>1</v>
      </c>
      <c r="X290" s="4">
        <v>0.14091491363041816</v>
      </c>
      <c r="Y290" s="4">
        <v>140.91491363041817</v>
      </c>
      <c r="Z290" s="4">
        <v>126.77833892421864</v>
      </c>
      <c r="AA290" s="4">
        <v>213.7769609181787</v>
      </c>
      <c r="AB290" s="4">
        <v>29.503861353171484</v>
      </c>
      <c r="AC290" s="4">
        <v>785.57539645427141</v>
      </c>
      <c r="AD290" s="4">
        <v>3471.1414303936617</v>
      </c>
      <c r="AE290" s="4">
        <v>24.713884266099448</v>
      </c>
      <c r="AF290" s="4">
        <v>19.712163335973862</v>
      </c>
      <c r="AG290" s="4">
        <v>11.722720764454703</v>
      </c>
      <c r="AH290" s="4">
        <v>57.019915616882848</v>
      </c>
      <c r="AI290" s="4">
        <v>25.959697960428585</v>
      </c>
      <c r="AJ290" s="4">
        <v>100.81864096379006</v>
      </c>
      <c r="AK290" s="4">
        <v>724.93848235252915</v>
      </c>
      <c r="AL290" s="4">
        <v>11.722720764454703</v>
      </c>
      <c r="AM290" s="4">
        <v>15.383167242803786</v>
      </c>
      <c r="AN290" s="4">
        <v>1402.541539256536</v>
      </c>
      <c r="AO290" s="4">
        <v>0.65511155079893546</v>
      </c>
      <c r="AP290" s="4" t="s">
        <v>263</v>
      </c>
      <c r="AQ290" s="4" t="s">
        <v>263</v>
      </c>
      <c r="AR290" s="4" t="s">
        <v>263</v>
      </c>
      <c r="AS290" s="4" t="s">
        <v>264</v>
      </c>
      <c r="AT290" s="4" t="s">
        <v>264</v>
      </c>
      <c r="AU290" s="4">
        <v>0</v>
      </c>
      <c r="AV290" s="4">
        <v>0</v>
      </c>
      <c r="AW290" s="4">
        <v>188.41744507849077</v>
      </c>
      <c r="AX290" s="4">
        <v>1816.0370798476717</v>
      </c>
      <c r="AY290" s="4">
        <v>2.9245419691158334</v>
      </c>
      <c r="AZ290" s="4">
        <v>110.89029879711582</v>
      </c>
      <c r="BA290" s="4" t="e">
        <v>#VALUE!</v>
      </c>
      <c r="BB290" s="4">
        <v>150.96746640000001</v>
      </c>
      <c r="BG290" s="4" t="s">
        <v>572</v>
      </c>
    </row>
    <row r="291" spans="1:59" x14ac:dyDescent="0.35">
      <c r="A291" s="4" t="s">
        <v>398</v>
      </c>
      <c r="B291" s="4" t="s">
        <v>236</v>
      </c>
      <c r="C291" s="4" t="s">
        <v>535</v>
      </c>
      <c r="D291" s="4" t="s">
        <v>539</v>
      </c>
      <c r="E291" s="4" t="s">
        <v>262</v>
      </c>
      <c r="F291" s="4">
        <v>46026</v>
      </c>
      <c r="G291" s="4">
        <v>2015</v>
      </c>
      <c r="H291" s="4">
        <v>49.119718999999904</v>
      </c>
      <c r="I291" s="4">
        <v>1541.1841297767451</v>
      </c>
      <c r="J291" s="4">
        <v>31376.07790013514</v>
      </c>
      <c r="M291" s="4">
        <v>143.57602759414954</v>
      </c>
      <c r="N291" s="4">
        <v>889.3233250531315</v>
      </c>
      <c r="O291" s="4">
        <v>125.96353461949403</v>
      </c>
      <c r="P291" s="4">
        <v>0</v>
      </c>
      <c r="Q291" s="4">
        <v>0</v>
      </c>
      <c r="R291" s="4">
        <v>0</v>
      </c>
      <c r="S291" s="4">
        <v>0</v>
      </c>
      <c r="T291" s="4">
        <v>18105.220126628439</v>
      </c>
      <c r="U291" s="4">
        <v>81.731658265739483</v>
      </c>
      <c r="V291" s="4">
        <v>1</v>
      </c>
      <c r="W291" s="4">
        <v>1</v>
      </c>
      <c r="X291" s="4">
        <v>0.16858064461764893</v>
      </c>
      <c r="Y291" s="4">
        <v>168.58064461764894</v>
      </c>
      <c r="Z291" s="4">
        <v>155.15405418231276</v>
      </c>
      <c r="AA291" s="4">
        <v>240.58437701226626</v>
      </c>
      <c r="AB291" s="4">
        <v>24.872419496743372</v>
      </c>
      <c r="AC291" s="4">
        <v>691.19166640209028</v>
      </c>
      <c r="AD291" s="4">
        <v>3124.5177264825629</v>
      </c>
      <c r="AE291" s="4">
        <v>21.131343708621639</v>
      </c>
      <c r="AF291" s="4">
        <v>15.690964151231357</v>
      </c>
      <c r="AG291" s="4">
        <v>8.527655162092568</v>
      </c>
      <c r="AH291" s="4">
        <v>68.842665160458566</v>
      </c>
      <c r="AI291" s="4">
        <v>31.606979009217255</v>
      </c>
      <c r="AJ291" s="4">
        <v>123.54707517309551</v>
      </c>
      <c r="AK291" s="4">
        <v>617.24262138529696</v>
      </c>
      <c r="AL291" s="4">
        <v>8.527655162092568</v>
      </c>
      <c r="AM291" s="4">
        <v>10.330893331774714</v>
      </c>
      <c r="AN291" s="4">
        <v>1716.8826403994181</v>
      </c>
      <c r="AO291" s="4">
        <v>0.80193678234160881</v>
      </c>
      <c r="AP291" s="4" t="s">
        <v>263</v>
      </c>
      <c r="AQ291" s="4" t="s">
        <v>263</v>
      </c>
      <c r="AR291" s="4" t="s">
        <v>263</v>
      </c>
      <c r="AS291" s="4" t="s">
        <v>264</v>
      </c>
      <c r="AT291" s="4" t="s">
        <v>264</v>
      </c>
      <c r="AU291" s="4">
        <v>0</v>
      </c>
      <c r="AV291" s="4">
        <v>0</v>
      </c>
      <c r="AW291" s="4">
        <v>189.56057922755741</v>
      </c>
      <c r="AX291" s="4">
        <v>1338.328946761387</v>
      </c>
      <c r="AY291" s="4">
        <v>3.4320360142461173</v>
      </c>
      <c r="AZ291" s="4">
        <v>109.38384412384873</v>
      </c>
      <c r="BA291" s="4" t="e">
        <v>#VALUE!</v>
      </c>
      <c r="BB291" s="4">
        <v>143.801895</v>
      </c>
      <c r="BG291" s="4" t="s">
        <v>573</v>
      </c>
    </row>
    <row r="292" spans="1:59" x14ac:dyDescent="0.35">
      <c r="A292" s="4" t="s">
        <v>398</v>
      </c>
      <c r="B292" s="4" t="s">
        <v>236</v>
      </c>
      <c r="C292" s="4" t="s">
        <v>535</v>
      </c>
      <c r="D292" s="4" t="s">
        <v>541</v>
      </c>
      <c r="E292" s="4" t="s">
        <v>262</v>
      </c>
      <c r="F292" s="4">
        <v>40545</v>
      </c>
      <c r="G292" s="4">
        <v>2020</v>
      </c>
      <c r="H292" s="4">
        <v>49.809726999999896</v>
      </c>
      <c r="I292" s="4">
        <v>1765.7352250687322</v>
      </c>
      <c r="J292" s="4">
        <v>35449.606561158944</v>
      </c>
      <c r="M292" s="4">
        <v>143.57602759414954</v>
      </c>
      <c r="N292" s="4">
        <v>994.61410659384705</v>
      </c>
      <c r="O292" s="4">
        <v>164.78361129996475</v>
      </c>
      <c r="P292" s="4">
        <v>0</v>
      </c>
      <c r="Q292" s="4">
        <v>0</v>
      </c>
      <c r="R292" s="4">
        <v>0</v>
      </c>
      <c r="S292" s="4">
        <v>0</v>
      </c>
      <c r="T292" s="4">
        <v>19968.27058686447</v>
      </c>
      <c r="U292" s="4">
        <v>93.322945003575185</v>
      </c>
      <c r="V292" s="4">
        <v>1</v>
      </c>
      <c r="W292" s="4">
        <v>1</v>
      </c>
      <c r="X292" s="4">
        <v>0.18717367785968378</v>
      </c>
      <c r="Y292" s="4">
        <v>187.17367785968378</v>
      </c>
      <c r="Z292" s="4">
        <v>175.61754640629403</v>
      </c>
      <c r="AA292" s="4">
        <v>257.58265480133059</v>
      </c>
      <c r="AB292" s="4">
        <v>17.169681487773474</v>
      </c>
      <c r="AC292" s="4">
        <v>529.53766620089084</v>
      </c>
      <c r="AD292" s="4">
        <v>3018.8388812360022</v>
      </c>
      <c r="AE292" s="4">
        <v>17.442957893300992</v>
      </c>
      <c r="AF292" s="4">
        <v>11.78517183868081</v>
      </c>
      <c r="AG292" s="4">
        <v>4.616023713592301</v>
      </c>
      <c r="AH292" s="4">
        <v>77.141302569424511</v>
      </c>
      <c r="AI292" s="4">
        <v>35.636414517160432</v>
      </c>
      <c r="AJ292" s="4">
        <v>139.98113188913359</v>
      </c>
      <c r="AK292" s="4">
        <v>446.09303157818243</v>
      </c>
      <c r="AL292" s="4">
        <v>4.616023713592301</v>
      </c>
      <c r="AM292" s="4">
        <v>5.6996734855379545</v>
      </c>
      <c r="AN292" s="4">
        <v>1943.654491311825</v>
      </c>
      <c r="AO292" s="4">
        <v>0.90785939124167858</v>
      </c>
      <c r="AP292" s="4" t="s">
        <v>263</v>
      </c>
      <c r="AQ292" s="4" t="s">
        <v>263</v>
      </c>
      <c r="AR292" s="4" t="s">
        <v>263</v>
      </c>
      <c r="AS292" s="4" t="s">
        <v>264</v>
      </c>
      <c r="AT292" s="4" t="s">
        <v>264</v>
      </c>
      <c r="AU292" s="4">
        <v>0</v>
      </c>
      <c r="AV292" s="4">
        <v>0</v>
      </c>
      <c r="AW292" s="4">
        <v>188.18723424371919</v>
      </c>
      <c r="AX292" s="4">
        <v>1135.8755666481975</v>
      </c>
      <c r="AY292" s="4">
        <v>3.7577736143722325</v>
      </c>
      <c r="AZ292" s="4">
        <v>106.00325303721453</v>
      </c>
      <c r="BA292" s="4" t="e">
        <v>#VALUE!</v>
      </c>
      <c r="BB292" s="4">
        <v>136.6363236</v>
      </c>
      <c r="BG292" s="4" t="s">
        <v>574</v>
      </c>
    </row>
    <row r="293" spans="1:59" x14ac:dyDescent="0.35">
      <c r="A293" s="4" t="s">
        <v>398</v>
      </c>
      <c r="B293" s="4" t="s">
        <v>236</v>
      </c>
      <c r="C293" s="4" t="s">
        <v>535</v>
      </c>
      <c r="D293" s="4" t="s">
        <v>543</v>
      </c>
      <c r="E293" s="4" t="s">
        <v>262</v>
      </c>
      <c r="F293" s="4">
        <v>49680</v>
      </c>
      <c r="G293" s="4">
        <v>2025</v>
      </c>
      <c r="H293" s="4">
        <v>50.228752999999905</v>
      </c>
      <c r="I293" s="4">
        <v>1909.8176643748195</v>
      </c>
      <c r="J293" s="4">
        <v>38022.398532864696</v>
      </c>
      <c r="M293" s="4">
        <v>143.57602759414954</v>
      </c>
      <c r="N293" s="4">
        <v>1050.0680745606237</v>
      </c>
      <c r="O293" s="4">
        <v>187.31061905445549</v>
      </c>
      <c r="P293" s="4">
        <v>0</v>
      </c>
      <c r="Q293" s="4">
        <v>0</v>
      </c>
      <c r="R293" s="4">
        <v>0</v>
      </c>
      <c r="S293" s="4">
        <v>0</v>
      </c>
      <c r="T293" s="4">
        <v>20905.716583500005</v>
      </c>
      <c r="U293" s="4">
        <v>98.077749802241883</v>
      </c>
      <c r="V293" s="4">
        <v>1</v>
      </c>
      <c r="W293" s="4">
        <v>1</v>
      </c>
      <c r="X293" s="4">
        <v>0.19864071814660045</v>
      </c>
      <c r="Y293" s="4">
        <v>198.64071814660045</v>
      </c>
      <c r="Z293" s="4">
        <v>188.00691555146307</v>
      </c>
      <c r="AA293" s="4">
        <v>265.89085439190291</v>
      </c>
      <c r="AB293" s="4">
        <v>13.377621595100102</v>
      </c>
      <c r="AC293" s="4">
        <v>457.63458984850007</v>
      </c>
      <c r="AD293" s="4">
        <v>2995.4235052014756</v>
      </c>
      <c r="AE293" s="4">
        <v>15.756640889716925</v>
      </c>
      <c r="AF293" s="4">
        <v>9.9695689022928384</v>
      </c>
      <c r="AG293" s="4">
        <v>2.6562147792282289</v>
      </c>
      <c r="AH293" s="4">
        <v>82.283644044173428</v>
      </c>
      <c r="AI293" s="4">
        <v>38.140376980266041</v>
      </c>
      <c r="AJ293" s="4">
        <v>149.86653857119703</v>
      </c>
      <c r="AK293" s="4">
        <v>368.47188896329078</v>
      </c>
      <c r="AL293" s="4">
        <v>2.6562147792282289</v>
      </c>
      <c r="AM293" s="4">
        <v>3.5031028248964482</v>
      </c>
      <c r="AN293" s="4">
        <v>2079.7529778330891</v>
      </c>
      <c r="AO293" s="4">
        <v>0.97142948030556142</v>
      </c>
      <c r="AP293" s="4" t="s">
        <v>263</v>
      </c>
      <c r="AQ293" s="4" t="s">
        <v>263</v>
      </c>
      <c r="AR293" s="4" t="s">
        <v>263</v>
      </c>
      <c r="AS293" s="4" t="s">
        <v>264</v>
      </c>
      <c r="AT293" s="4" t="s">
        <v>264</v>
      </c>
      <c r="AU293" s="4">
        <v>0</v>
      </c>
      <c r="AV293" s="4">
        <v>0</v>
      </c>
      <c r="AW293" s="4">
        <v>189.16937192830761</v>
      </c>
      <c r="AX293" s="4">
        <v>1060.4882902493159</v>
      </c>
      <c r="AY293" s="4">
        <v>3.9547212758119006</v>
      </c>
      <c r="AZ293" s="4">
        <v>104.01030519927967</v>
      </c>
      <c r="BA293" s="4" t="e">
        <v>#VALUE!</v>
      </c>
      <c r="BB293" s="4">
        <v>137.99514479999999</v>
      </c>
      <c r="BG293" s="4" t="s">
        <v>575</v>
      </c>
    </row>
    <row r="294" spans="1:59" x14ac:dyDescent="0.35">
      <c r="A294" s="4" t="s">
        <v>398</v>
      </c>
      <c r="B294" s="4" t="s">
        <v>236</v>
      </c>
      <c r="C294" s="4" t="s">
        <v>535</v>
      </c>
      <c r="D294" s="4" t="s">
        <v>545</v>
      </c>
      <c r="E294" s="4" t="s">
        <v>262</v>
      </c>
      <c r="F294" s="4">
        <v>46026</v>
      </c>
      <c r="G294" s="4">
        <v>2030</v>
      </c>
      <c r="H294" s="4">
        <v>50.335040999999904</v>
      </c>
      <c r="I294" s="4">
        <v>2065.6571038367961</v>
      </c>
      <c r="J294" s="4">
        <v>41038.152801679447</v>
      </c>
      <c r="M294" s="4">
        <v>143.57602759414954</v>
      </c>
      <c r="N294" s="4">
        <v>1109.1525487439103</v>
      </c>
      <c r="O294" s="4">
        <v>212.34630758005321</v>
      </c>
      <c r="P294" s="4">
        <v>0</v>
      </c>
      <c r="Q294" s="4">
        <v>0</v>
      </c>
      <c r="R294" s="4">
        <v>0</v>
      </c>
      <c r="S294" s="4">
        <v>0</v>
      </c>
      <c r="T294" s="4">
        <v>22035.39575429992</v>
      </c>
      <c r="U294" s="4">
        <v>102.79843018748687</v>
      </c>
      <c r="V294" s="4">
        <v>1</v>
      </c>
      <c r="W294" s="4">
        <v>1</v>
      </c>
      <c r="X294" s="4">
        <v>0.21516943022040091</v>
      </c>
      <c r="Y294" s="4">
        <v>215.16943022040093</v>
      </c>
      <c r="Z294" s="4">
        <v>204.34254944856536</v>
      </c>
      <c r="AA294" s="4">
        <v>283.355043948044</v>
      </c>
      <c r="AB294" s="4">
        <v>12.560418366223004</v>
      </c>
      <c r="AC294" s="4">
        <v>458.70003147127392</v>
      </c>
      <c r="AD294" s="4">
        <v>3164.0725604151244</v>
      </c>
      <c r="AE294" s="4">
        <v>15.911844805714763</v>
      </c>
      <c r="AF294" s="4">
        <v>9.7638265541841367</v>
      </c>
      <c r="AG294" s="4">
        <v>1.9700666942762635</v>
      </c>
      <c r="AH294" s="4">
        <v>88.911612415357737</v>
      </c>
      <c r="AI294" s="4">
        <v>41.391130253754142</v>
      </c>
      <c r="AJ294" s="4">
        <v>162.95141919481122</v>
      </c>
      <c r="AK294" s="4">
        <v>361.95089074475084</v>
      </c>
      <c r="AL294" s="4">
        <v>1.9700666942762635</v>
      </c>
      <c r="AM294" s="4">
        <v>2.8016626490708711</v>
      </c>
      <c r="AN294" s="4">
        <v>2260.1187711780453</v>
      </c>
      <c r="AO294" s="4">
        <v>1.0556763359473054</v>
      </c>
      <c r="AP294" s="4" t="s">
        <v>263</v>
      </c>
      <c r="AQ294" s="4" t="s">
        <v>263</v>
      </c>
      <c r="AR294" s="4" t="s">
        <v>263</v>
      </c>
      <c r="AS294" s="4" t="s">
        <v>264</v>
      </c>
      <c r="AT294" s="4" t="s">
        <v>264</v>
      </c>
      <c r="AU294" s="4">
        <v>0</v>
      </c>
      <c r="AV294" s="4">
        <v>0</v>
      </c>
      <c r="AW294" s="4">
        <v>193.99444239124304</v>
      </c>
      <c r="AX294" s="4">
        <v>1013.2948986611572</v>
      </c>
      <c r="AY294" s="4">
        <v>4.2747443122257778</v>
      </c>
      <c r="AZ294" s="4">
        <v>104.16512489935555</v>
      </c>
      <c r="BA294" s="4" t="e">
        <v>#VALUE!</v>
      </c>
      <c r="BB294" s="4">
        <v>139.35396599999999</v>
      </c>
      <c r="BG294" s="4" t="s">
        <v>576</v>
      </c>
    </row>
    <row r="295" spans="1:59" x14ac:dyDescent="0.35">
      <c r="A295" s="4" t="s">
        <v>398</v>
      </c>
      <c r="B295" s="4" t="s">
        <v>236</v>
      </c>
      <c r="C295" s="4" t="s">
        <v>535</v>
      </c>
      <c r="D295" s="4" t="s">
        <v>547</v>
      </c>
      <c r="E295" s="4" t="s">
        <v>262</v>
      </c>
      <c r="F295" s="4">
        <v>36891</v>
      </c>
      <c r="G295" s="4">
        <v>2035</v>
      </c>
      <c r="H295" s="4">
        <v>50.049216999999999</v>
      </c>
      <c r="I295" s="4">
        <v>2234.212904313149</v>
      </c>
      <c r="J295" s="4">
        <v>44640.316836787853</v>
      </c>
      <c r="M295" s="4">
        <v>143.57602759414954</v>
      </c>
      <c r="N295" s="4">
        <v>1170.2802800476175</v>
      </c>
      <c r="O295" s="4">
        <v>239.87664210424529</v>
      </c>
      <c r="P295" s="4">
        <v>0</v>
      </c>
      <c r="Q295" s="4">
        <v>0</v>
      </c>
      <c r="R295" s="4">
        <v>0</v>
      </c>
      <c r="S295" s="4">
        <v>0</v>
      </c>
      <c r="T295" s="4">
        <v>23382.589183115841</v>
      </c>
      <c r="U295" s="4">
        <v>107.36516723234537</v>
      </c>
      <c r="V295" s="4">
        <v>1</v>
      </c>
      <c r="W295" s="4">
        <v>1</v>
      </c>
      <c r="X295" s="4">
        <v>0.23307426623481756</v>
      </c>
      <c r="Y295" s="4">
        <v>233.07426623481754</v>
      </c>
      <c r="Z295" s="4">
        <v>221.54269656613164</v>
      </c>
      <c r="AA295" s="4">
        <v>306.01140116234626</v>
      </c>
      <c r="AB295" s="4">
        <v>13.02444509942025</v>
      </c>
      <c r="AC295" s="4">
        <v>484.38537240389877</v>
      </c>
      <c r="AD295" s="4">
        <v>3424.4365096834258</v>
      </c>
      <c r="AE295" s="4">
        <v>16.843406006934021</v>
      </c>
      <c r="AF295" s="4">
        <v>10.212674194722329</v>
      </c>
      <c r="AG295" s="4">
        <v>1.8132693990023359</v>
      </c>
      <c r="AH295" s="4">
        <v>95.555590132575702</v>
      </c>
      <c r="AI295" s="4">
        <v>44.781166836985534</v>
      </c>
      <c r="AJ295" s="4">
        <v>176.7615297291461</v>
      </c>
      <c r="AK295" s="4">
        <v>379.7529598463899</v>
      </c>
      <c r="AL295" s="4">
        <v>1.8132693990023359</v>
      </c>
      <c r="AM295" s="4">
        <v>2.7026414495045663</v>
      </c>
      <c r="AN295" s="4">
        <v>2450.5515652351683</v>
      </c>
      <c r="AO295" s="4">
        <v>1.1446253756341203</v>
      </c>
      <c r="AP295" s="4" t="s">
        <v>263</v>
      </c>
      <c r="AQ295" s="4" t="s">
        <v>263</v>
      </c>
      <c r="AR295" s="4" t="s">
        <v>263</v>
      </c>
      <c r="AS295" s="4" t="s">
        <v>264</v>
      </c>
      <c r="AT295" s="4" t="s">
        <v>264</v>
      </c>
      <c r="AU295" s="4">
        <v>0</v>
      </c>
      <c r="AV295" s="4">
        <v>0</v>
      </c>
      <c r="AW295" s="4">
        <v>199.16106441213725</v>
      </c>
      <c r="AX295" s="4">
        <v>971.64219154580462</v>
      </c>
      <c r="AY295" s="4">
        <v>4.6569013504210774</v>
      </c>
      <c r="AZ295" s="4">
        <v>104.32052638531788</v>
      </c>
      <c r="BA295" s="4" t="e">
        <v>#VALUE!</v>
      </c>
      <c r="BB295" s="4">
        <v>139.35396599999999</v>
      </c>
      <c r="BG295" s="4" t="s">
        <v>577</v>
      </c>
    </row>
    <row r="296" spans="1:59" x14ac:dyDescent="0.35">
      <c r="A296" s="4" t="s">
        <v>398</v>
      </c>
      <c r="B296" s="4" t="s">
        <v>236</v>
      </c>
      <c r="C296" s="4" t="s">
        <v>535</v>
      </c>
      <c r="D296" s="4" t="s">
        <v>549</v>
      </c>
      <c r="E296" s="4" t="s">
        <v>262</v>
      </c>
      <c r="F296" s="4">
        <v>51507</v>
      </c>
      <c r="G296" s="4">
        <v>2040</v>
      </c>
      <c r="H296" s="4">
        <v>49.353733999999903</v>
      </c>
      <c r="I296" s="4">
        <v>2416.5227096635213</v>
      </c>
      <c r="J296" s="4">
        <v>48963.320782648902</v>
      </c>
      <c r="M296" s="4">
        <v>143.57602759414954</v>
      </c>
      <c r="N296" s="4">
        <v>1230.4887709408486</v>
      </c>
      <c r="O296" s="4">
        <v>269.48512695752402</v>
      </c>
      <c r="P296" s="4">
        <v>0</v>
      </c>
      <c r="Q296" s="4">
        <v>0</v>
      </c>
      <c r="R296" s="4">
        <v>0</v>
      </c>
      <c r="S296" s="4">
        <v>0</v>
      </c>
      <c r="T296" s="4">
        <v>24932.029883308343</v>
      </c>
      <c r="U296" s="4">
        <v>111.51772995133464</v>
      </c>
      <c r="V296" s="4">
        <v>1</v>
      </c>
      <c r="W296" s="4">
        <v>1</v>
      </c>
      <c r="X296" s="4">
        <v>0.25470056855967099</v>
      </c>
      <c r="Y296" s="4">
        <v>254.70056855967101</v>
      </c>
      <c r="Z296" s="4">
        <v>242.24576452608812</v>
      </c>
      <c r="AA296" s="4">
        <v>331.41194391173815</v>
      </c>
      <c r="AB296" s="4">
        <v>13.991628979159136</v>
      </c>
      <c r="AC296" s="4">
        <v>531.223814355223</v>
      </c>
      <c r="AD296" s="4">
        <v>3725.1644539804738</v>
      </c>
      <c r="AE296" s="4">
        <v>18.119360711565367</v>
      </c>
      <c r="AF296" s="4">
        <v>10.941884081430628</v>
      </c>
      <c r="AG296" s="4">
        <v>1.8635351640628517</v>
      </c>
      <c r="AH296" s="4">
        <v>103.63722586757783</v>
      </c>
      <c r="AI296" s="4">
        <v>48.814152980825384</v>
      </c>
      <c r="AJ296" s="4">
        <v>193.43161154526274</v>
      </c>
      <c r="AK296" s="4">
        <v>417.04562898954958</v>
      </c>
      <c r="AL296" s="4">
        <v>1.8635351640628517</v>
      </c>
      <c r="AM296" s="4">
        <v>2.8367615441363396</v>
      </c>
      <c r="AN296" s="4">
        <v>2680.2895959809603</v>
      </c>
      <c r="AO296" s="4">
        <v>1.2519334541379119</v>
      </c>
      <c r="AP296" s="4" t="s">
        <v>263</v>
      </c>
      <c r="AQ296" s="4" t="s">
        <v>263</v>
      </c>
      <c r="AR296" s="4" t="s">
        <v>263</v>
      </c>
      <c r="AS296" s="4" t="s">
        <v>264</v>
      </c>
      <c r="AT296" s="4" t="s">
        <v>264</v>
      </c>
      <c r="AU296" s="4">
        <v>0</v>
      </c>
      <c r="AV296" s="4">
        <v>0</v>
      </c>
      <c r="AW296" s="4">
        <v>206.99137982780897</v>
      </c>
      <c r="AX296" s="4">
        <v>945.13775745337023</v>
      </c>
      <c r="AY296" s="4">
        <v>5.1607152674541608</v>
      </c>
      <c r="AZ296" s="4">
        <v>105.39961720249497</v>
      </c>
      <c r="BA296" s="4" t="e">
        <v>#VALUE!</v>
      </c>
      <c r="BB296" s="4">
        <v>139.35396599999999</v>
      </c>
      <c r="BG296" s="4" t="s">
        <v>578</v>
      </c>
    </row>
    <row r="297" spans="1:59" x14ac:dyDescent="0.35">
      <c r="A297" s="4" t="s">
        <v>398</v>
      </c>
      <c r="B297" s="4" t="s">
        <v>236</v>
      </c>
      <c r="C297" s="4" t="s">
        <v>535</v>
      </c>
      <c r="D297" s="4" t="s">
        <v>551</v>
      </c>
      <c r="E297" s="4" t="s">
        <v>262</v>
      </c>
      <c r="F297" s="4">
        <v>44199</v>
      </c>
      <c r="G297" s="4">
        <v>2045</v>
      </c>
      <c r="H297" s="4">
        <v>48.317751999999899</v>
      </c>
      <c r="I297" s="4">
        <v>2613.7088345726638</v>
      </c>
      <c r="J297" s="4">
        <v>54094.172977514958</v>
      </c>
      <c r="M297" s="4">
        <v>143.57602759414954</v>
      </c>
      <c r="N297" s="4">
        <v>1285.7784454693297</v>
      </c>
      <c r="O297" s="4">
        <v>300.26230984204085</v>
      </c>
      <c r="P297" s="4">
        <v>0</v>
      </c>
      <c r="Q297" s="4">
        <v>0</v>
      </c>
      <c r="R297" s="4">
        <v>0</v>
      </c>
      <c r="S297" s="4">
        <v>0</v>
      </c>
      <c r="T297" s="4">
        <v>26610.891282138546</v>
      </c>
      <c r="U297" s="4">
        <v>114.87978533428844</v>
      </c>
      <c r="V297" s="4">
        <v>1</v>
      </c>
      <c r="W297" s="4">
        <v>1</v>
      </c>
      <c r="X297" s="4">
        <v>0.27584701889019086</v>
      </c>
      <c r="Y297" s="4">
        <v>275.84701889019084</v>
      </c>
      <c r="Z297" s="4">
        <v>262.40528830927798</v>
      </c>
      <c r="AA297" s="4">
        <v>357.64150842223569</v>
      </c>
      <c r="AB297" s="4">
        <v>15.102996209251558</v>
      </c>
      <c r="AC297" s="4">
        <v>577.85550221187509</v>
      </c>
      <c r="AD297" s="4">
        <v>4031.5856585792299</v>
      </c>
      <c r="AE297" s="4">
        <v>19.526501293583603</v>
      </c>
      <c r="AF297" s="4">
        <v>11.781834961235687</v>
      </c>
      <c r="AG297" s="4">
        <v>1.9810065781316823</v>
      </c>
      <c r="AH297" s="4">
        <v>112.30170596095888</v>
      </c>
      <c r="AI297" s="4">
        <v>52.71922758479181</v>
      </c>
      <c r="AJ297" s="4">
        <v>209.68606072448617</v>
      </c>
      <c r="AK297" s="4">
        <v>454.32252452743001</v>
      </c>
      <c r="AL297" s="4">
        <v>1.9810065781316823</v>
      </c>
      <c r="AM297" s="4">
        <v>3.0391262726655421</v>
      </c>
      <c r="AN297" s="4">
        <v>2904.1091497782222</v>
      </c>
      <c r="AO297" s="4">
        <v>1.356477077897515</v>
      </c>
      <c r="AP297" s="4" t="s">
        <v>263</v>
      </c>
      <c r="AQ297" s="4" t="s">
        <v>263</v>
      </c>
      <c r="AR297" s="4" t="s">
        <v>263</v>
      </c>
      <c r="AS297" s="4" t="s">
        <v>264</v>
      </c>
      <c r="AT297" s="4" t="s">
        <v>264</v>
      </c>
      <c r="AU297" s="4">
        <v>0</v>
      </c>
      <c r="AV297" s="4">
        <v>0</v>
      </c>
      <c r="AW297" s="4">
        <v>214.5369755280835</v>
      </c>
      <c r="AX297" s="4">
        <v>918.68679434094076</v>
      </c>
      <c r="AY297" s="4">
        <v>5.709020131776648</v>
      </c>
      <c r="AZ297" s="4">
        <v>105.53854172333287</v>
      </c>
      <c r="BA297" s="4" t="e">
        <v>#VALUE!</v>
      </c>
      <c r="BB297" s="4">
        <v>139.35396599999999</v>
      </c>
      <c r="BG297" s="4" t="s">
        <v>579</v>
      </c>
    </row>
    <row r="298" spans="1:59" x14ac:dyDescent="0.35">
      <c r="A298" s="4" t="s">
        <v>398</v>
      </c>
      <c r="B298" s="4" t="s">
        <v>236</v>
      </c>
      <c r="C298" s="4" t="s">
        <v>535</v>
      </c>
      <c r="D298" s="4" t="s">
        <v>553</v>
      </c>
      <c r="E298" s="4" t="s">
        <v>262</v>
      </c>
      <c r="F298" s="4">
        <v>36891</v>
      </c>
      <c r="G298" s="4">
        <v>2050</v>
      </c>
      <c r="H298" s="4">
        <v>47.049782</v>
      </c>
      <c r="I298" s="4">
        <v>2826.9851736151954</v>
      </c>
      <c r="J298" s="4">
        <v>60084.979216592234</v>
      </c>
      <c r="M298" s="4">
        <v>143.57602759414954</v>
      </c>
      <c r="N298" s="4">
        <v>1332.1316132464831</v>
      </c>
      <c r="O298" s="4">
        <v>330.96229719645549</v>
      </c>
      <c r="P298" s="4">
        <v>0</v>
      </c>
      <c r="Q298" s="4">
        <v>0</v>
      </c>
      <c r="R298" s="4">
        <v>0</v>
      </c>
      <c r="S298" s="4">
        <v>0</v>
      </c>
      <c r="T298" s="4">
        <v>28313.236674433116</v>
      </c>
      <c r="U298" s="4">
        <v>117.07252669217768</v>
      </c>
      <c r="V298" s="4">
        <v>1</v>
      </c>
      <c r="W298" s="4">
        <v>1</v>
      </c>
      <c r="X298" s="4">
        <v>0.29484425125750396</v>
      </c>
      <c r="Y298" s="4">
        <v>294.84425125750397</v>
      </c>
      <c r="Z298" s="4">
        <v>280.44528263506112</v>
      </c>
      <c r="AA298" s="4">
        <v>382.91686844802848</v>
      </c>
      <c r="AB298" s="4">
        <v>16.194788292758986</v>
      </c>
      <c r="AC298" s="4">
        <v>617.76843290243494</v>
      </c>
      <c r="AD298" s="4">
        <v>4320.8123031868672</v>
      </c>
      <c r="AE298" s="4">
        <v>20.89454032536921</v>
      </c>
      <c r="AF298" s="4">
        <v>12.60382987542717</v>
      </c>
      <c r="AG298" s="4">
        <v>2.1128412787482733</v>
      </c>
      <c r="AH298" s="4">
        <v>119.98148705165924</v>
      </c>
      <c r="AI298" s="4">
        <v>56.18920188781118</v>
      </c>
      <c r="AJ298" s="4">
        <v>224.25608074724994</v>
      </c>
      <c r="AK298" s="4">
        <v>485.89041238669085</v>
      </c>
      <c r="AL298" s="4">
        <v>2.1128412787482733</v>
      </c>
      <c r="AM298" s="4">
        <v>3.2505669169172458</v>
      </c>
      <c r="AN298" s="4">
        <v>3104.4369838575799</v>
      </c>
      <c r="AO298" s="4">
        <v>1.4500479807040634</v>
      </c>
      <c r="AP298" s="4" t="s">
        <v>263</v>
      </c>
      <c r="AQ298" s="4" t="s">
        <v>263</v>
      </c>
      <c r="AR298" s="4" t="s">
        <v>263</v>
      </c>
      <c r="AS298" s="4" t="s">
        <v>264</v>
      </c>
      <c r="AT298" s="4" t="s">
        <v>264</v>
      </c>
      <c r="AU298" s="4">
        <v>0</v>
      </c>
      <c r="AV298" s="4">
        <v>0</v>
      </c>
      <c r="AW298" s="4">
        <v>221.33267338273822</v>
      </c>
      <c r="AX298" s="4">
        <v>890.86960585872328</v>
      </c>
      <c r="AY298" s="4">
        <v>6.2666443652704693</v>
      </c>
      <c r="AZ298" s="4">
        <v>104.2963557111452</v>
      </c>
      <c r="BA298" s="4" t="e">
        <v>#VALUE!</v>
      </c>
      <c r="BB298" s="4">
        <v>139.35396599999999</v>
      </c>
      <c r="BG298" s="4" t="s">
        <v>580</v>
      </c>
    </row>
    <row r="299" spans="1:59" x14ac:dyDescent="0.35">
      <c r="A299" s="4" t="s">
        <v>398</v>
      </c>
      <c r="B299" s="4" t="s">
        <v>236</v>
      </c>
      <c r="C299" s="4" t="s">
        <v>535</v>
      </c>
      <c r="D299" s="4" t="s">
        <v>397</v>
      </c>
      <c r="E299" s="4" t="s">
        <v>276</v>
      </c>
      <c r="F299" s="4">
        <v>35064</v>
      </c>
      <c r="G299" s="4">
        <v>2000</v>
      </c>
      <c r="H299" s="4">
        <v>45.987623999999904</v>
      </c>
      <c r="I299" s="4">
        <v>874.68047424052702</v>
      </c>
      <c r="J299" s="4">
        <v>19019.910101042158</v>
      </c>
      <c r="M299" s="4">
        <v>79.116277496934572</v>
      </c>
      <c r="N299" s="4">
        <v>72.879198163507098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4">
        <v>1584.7567633306571</v>
      </c>
      <c r="U299" s="4">
        <v>0</v>
      </c>
      <c r="V299" s="4">
        <v>0.1307533514053533</v>
      </c>
      <c r="W299" s="4">
        <v>0</v>
      </c>
      <c r="X299" s="4">
        <v>1.6805005964211965E-2</v>
      </c>
      <c r="Y299" s="4">
        <v>16.805005964211965</v>
      </c>
      <c r="Z299" s="4">
        <v>16.805005964211965</v>
      </c>
      <c r="AA299" s="4">
        <v>0</v>
      </c>
      <c r="AB299" s="4">
        <v>0</v>
      </c>
      <c r="AC299" s="4">
        <v>68.34371245607089</v>
      </c>
      <c r="AD299" s="4">
        <v>14.82701332540567</v>
      </c>
      <c r="AE299" s="4">
        <v>0</v>
      </c>
      <c r="AF299" s="4">
        <v>0</v>
      </c>
      <c r="AG299" s="4">
        <v>0</v>
      </c>
      <c r="AH299" s="4">
        <v>7.6137782906146469</v>
      </c>
      <c r="AI299" s="4">
        <v>3.1379145594996611</v>
      </c>
      <c r="AJ299" s="4">
        <v>13.667091404712304</v>
      </c>
      <c r="AK299" s="4">
        <v>60.255104190514842</v>
      </c>
      <c r="AL299" s="4">
        <v>0</v>
      </c>
      <c r="AM299" s="4">
        <v>0</v>
      </c>
      <c r="AN299" s="4">
        <v>188.10716896641958</v>
      </c>
      <c r="AO299" s="4">
        <v>8.7862766077724377E-2</v>
      </c>
      <c r="AP299" s="4">
        <v>0</v>
      </c>
      <c r="AQ299" s="4">
        <v>0</v>
      </c>
      <c r="AR299" s="4">
        <v>0</v>
      </c>
      <c r="AS299" s="4" t="s">
        <v>264</v>
      </c>
      <c r="AT299" s="4" t="s">
        <v>264</v>
      </c>
      <c r="AU299" s="4">
        <v>0</v>
      </c>
      <c r="AV299" s="4">
        <v>0</v>
      </c>
      <c r="AW299" s="4">
        <v>230.58714129248966</v>
      </c>
      <c r="AX299" s="4">
        <v>0</v>
      </c>
      <c r="AY299" s="4">
        <v>0.36542453170035488</v>
      </c>
      <c r="AZ299" s="4">
        <v>19.212737061272023</v>
      </c>
      <c r="BA299" s="4" t="e">
        <v>#VALUE!</v>
      </c>
      <c r="BB299" s="4">
        <v>150.96746640000001</v>
      </c>
      <c r="BG299" s="4" t="s">
        <v>581</v>
      </c>
    </row>
    <row r="300" spans="1:59" x14ac:dyDescent="0.35">
      <c r="A300" s="4" t="s">
        <v>398</v>
      </c>
      <c r="B300" s="4" t="s">
        <v>236</v>
      </c>
      <c r="C300" s="4" t="s">
        <v>535</v>
      </c>
      <c r="D300" s="4" t="s">
        <v>556</v>
      </c>
      <c r="E300" s="4" t="s">
        <v>276</v>
      </c>
      <c r="F300" s="4">
        <v>36891</v>
      </c>
      <c r="G300" s="4">
        <v>2005</v>
      </c>
      <c r="H300" s="4">
        <v>47.044125999999999</v>
      </c>
      <c r="I300" s="4">
        <v>1096.741</v>
      </c>
      <c r="J300" s="4">
        <v>23313.027433010448</v>
      </c>
      <c r="M300" s="4">
        <v>111.34615254554205</v>
      </c>
      <c r="N300" s="4">
        <v>69.292000000000002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4">
        <v>1472.9150245027402</v>
      </c>
      <c r="U300" s="4">
        <v>0</v>
      </c>
      <c r="V300" s="4">
        <v>9.1451407696003129E-2</v>
      </c>
      <c r="W300" s="4">
        <v>0</v>
      </c>
      <c r="X300" s="4">
        <v>1.3929774893062189E-2</v>
      </c>
      <c r="Y300" s="4">
        <v>13.92977489306219</v>
      </c>
      <c r="Z300" s="4">
        <v>13.92977489306219</v>
      </c>
      <c r="AA300" s="4">
        <v>0</v>
      </c>
      <c r="AB300" s="4">
        <v>0</v>
      </c>
      <c r="AC300" s="4">
        <v>57.856866232605753</v>
      </c>
      <c r="AD300" s="4">
        <v>12.290204383097315</v>
      </c>
      <c r="AE300" s="4">
        <v>0</v>
      </c>
      <c r="AF300" s="4">
        <v>0</v>
      </c>
      <c r="AG300" s="4">
        <v>0</v>
      </c>
      <c r="AH300" s="4">
        <v>6.3111086006043688</v>
      </c>
      <c r="AI300" s="4">
        <v>2.6010370683937083</v>
      </c>
      <c r="AJ300" s="4">
        <v>11.328737824668481</v>
      </c>
      <c r="AK300" s="4">
        <v>51.152168086273292</v>
      </c>
      <c r="AL300" s="4">
        <v>0</v>
      </c>
      <c r="AM300" s="4">
        <v>0</v>
      </c>
      <c r="AN300" s="4">
        <v>155.923212705406</v>
      </c>
      <c r="AO300" s="4">
        <v>7.2829998129778944E-2</v>
      </c>
      <c r="AP300" s="4">
        <v>0</v>
      </c>
      <c r="AQ300" s="4">
        <v>0</v>
      </c>
      <c r="AR300" s="4">
        <v>0</v>
      </c>
      <c r="AS300" s="4" t="s">
        <v>264</v>
      </c>
      <c r="AT300" s="4" t="s">
        <v>264</v>
      </c>
      <c r="AU300" s="4">
        <v>0</v>
      </c>
      <c r="AV300" s="4">
        <v>0</v>
      </c>
      <c r="AW300" s="4">
        <v>201.03005964703269</v>
      </c>
      <c r="AX300" s="4">
        <v>0</v>
      </c>
      <c r="AY300" s="4">
        <v>0.2961001952307965</v>
      </c>
      <c r="AZ300" s="4">
        <v>12.701061502270992</v>
      </c>
      <c r="BA300" s="4" t="e">
        <v>#VALUE!</v>
      </c>
      <c r="BB300" s="4">
        <v>150.96746640000001</v>
      </c>
      <c r="BG300" s="4" t="s">
        <v>582</v>
      </c>
    </row>
    <row r="301" spans="1:59" x14ac:dyDescent="0.35">
      <c r="A301" s="4" t="s">
        <v>398</v>
      </c>
      <c r="B301" s="4" t="s">
        <v>236</v>
      </c>
      <c r="C301" s="4" t="s">
        <v>535</v>
      </c>
      <c r="D301" s="4" t="s">
        <v>398</v>
      </c>
      <c r="E301" s="4" t="s">
        <v>276</v>
      </c>
      <c r="F301" s="4">
        <v>38718</v>
      </c>
      <c r="G301" s="4">
        <v>2010</v>
      </c>
      <c r="H301" s="4">
        <v>48.183584000000003</v>
      </c>
      <c r="I301" s="4">
        <v>1270.7596170178529</v>
      </c>
      <c r="J301" s="4">
        <v>26373.289646072255</v>
      </c>
      <c r="M301" s="4">
        <v>143.57602759414954</v>
      </c>
      <c r="N301" s="4">
        <v>76.662919228612012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T301" s="4">
        <v>1591.0588807302506</v>
      </c>
      <c r="U301" s="4">
        <v>0</v>
      </c>
      <c r="V301" s="4">
        <v>9.2975499979526824E-2</v>
      </c>
      <c r="W301" s="4">
        <v>0</v>
      </c>
      <c r="X301" s="4">
        <v>1.5411551225243523E-2</v>
      </c>
      <c r="Y301" s="4">
        <v>15.411551225243523</v>
      </c>
      <c r="Z301" s="4">
        <v>15.411551225243523</v>
      </c>
      <c r="AA301" s="4">
        <v>0</v>
      </c>
      <c r="AB301" s="4">
        <v>0</v>
      </c>
      <c r="AC301" s="4">
        <v>65.346033578767461</v>
      </c>
      <c r="AD301" s="4">
        <v>13.597571810952532</v>
      </c>
      <c r="AE301" s="4">
        <v>0</v>
      </c>
      <c r="AF301" s="4">
        <v>0</v>
      </c>
      <c r="AG301" s="4">
        <v>0</v>
      </c>
      <c r="AH301" s="4">
        <v>6.982451204917326</v>
      </c>
      <c r="AI301" s="4">
        <v>2.8777217382221991</v>
      </c>
      <c r="AJ301" s="4">
        <v>12.533829487021324</v>
      </c>
      <c r="AK301" s="4">
        <v>57.928124838299446</v>
      </c>
      <c r="AL301" s="4">
        <v>0</v>
      </c>
      <c r="AM301" s="4">
        <v>0</v>
      </c>
      <c r="AN301" s="4">
        <v>172.50950559227948</v>
      </c>
      <c r="AO301" s="4">
        <v>8.0577271027581929E-2</v>
      </c>
      <c r="AP301" s="4">
        <v>0</v>
      </c>
      <c r="AQ301" s="4">
        <v>0</v>
      </c>
      <c r="AR301" s="4">
        <v>0</v>
      </c>
      <c r="AS301" s="4" t="s">
        <v>264</v>
      </c>
      <c r="AT301" s="4" t="s">
        <v>264</v>
      </c>
      <c r="AU301" s="4">
        <v>0</v>
      </c>
      <c r="AV301" s="4">
        <v>0</v>
      </c>
      <c r="AW301" s="4">
        <v>201.03005964703269</v>
      </c>
      <c r="AX301" s="4">
        <v>0</v>
      </c>
      <c r="AY301" s="4">
        <v>0.31985066169514337</v>
      </c>
      <c r="AZ301" s="4">
        <v>12.127825765671153</v>
      </c>
      <c r="BA301" s="4" t="e">
        <v>#VALUE!</v>
      </c>
      <c r="BB301" s="4">
        <v>150.96746640000001</v>
      </c>
      <c r="BG301" s="4" t="s">
        <v>583</v>
      </c>
    </row>
    <row r="302" spans="1:59" x14ac:dyDescent="0.35">
      <c r="A302" s="4" t="s">
        <v>398</v>
      </c>
      <c r="B302" s="4" t="s">
        <v>236</v>
      </c>
      <c r="C302" s="4" t="s">
        <v>535</v>
      </c>
      <c r="D302" s="4" t="s">
        <v>400</v>
      </c>
      <c r="E302" s="4" t="s">
        <v>276</v>
      </c>
      <c r="F302" s="4">
        <v>40545</v>
      </c>
      <c r="G302" s="4">
        <v>2015</v>
      </c>
      <c r="H302" s="4">
        <v>49.119718999999904</v>
      </c>
      <c r="I302" s="4">
        <v>1541.1841297767451</v>
      </c>
      <c r="J302" s="4">
        <v>31376.07790013514</v>
      </c>
      <c r="M302" s="4">
        <v>143.57602759414954</v>
      </c>
      <c r="N302" s="4">
        <v>85.187924020648637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4">
        <v>1734.2917621464571</v>
      </c>
      <c r="U302" s="4">
        <v>0</v>
      </c>
      <c r="V302" s="4">
        <v>8.7416049944641597E-2</v>
      </c>
      <c r="W302" s="4">
        <v>0</v>
      </c>
      <c r="X302" s="4">
        <v>1.6970539847729935E-2</v>
      </c>
      <c r="Y302" s="4">
        <v>16.970539847729935</v>
      </c>
      <c r="Z302" s="4">
        <v>16.970539847729935</v>
      </c>
      <c r="AA302" s="4">
        <v>0</v>
      </c>
      <c r="AB302" s="4">
        <v>0</v>
      </c>
      <c r="AC302" s="4">
        <v>71.956252198879383</v>
      </c>
      <c r="AD302" s="4">
        <v>14.973063442969087</v>
      </c>
      <c r="AE302" s="4">
        <v>0</v>
      </c>
      <c r="AF302" s="4">
        <v>0</v>
      </c>
      <c r="AG302" s="4">
        <v>0</v>
      </c>
      <c r="AH302" s="4">
        <v>7.6887760794505606</v>
      </c>
      <c r="AI302" s="4">
        <v>3.168823872134702</v>
      </c>
      <c r="AJ302" s="4">
        <v>13.801715975595233</v>
      </c>
      <c r="AK302" s="4">
        <v>63.787968939972885</v>
      </c>
      <c r="AL302" s="4">
        <v>0</v>
      </c>
      <c r="AM302" s="4">
        <v>0</v>
      </c>
      <c r="AN302" s="4">
        <v>189.96007578852331</v>
      </c>
      <c r="AO302" s="4">
        <v>8.872823824217646E-2</v>
      </c>
      <c r="AP302" s="4">
        <v>0</v>
      </c>
      <c r="AQ302" s="4">
        <v>0</v>
      </c>
      <c r="AR302" s="4">
        <v>0</v>
      </c>
      <c r="AS302" s="4" t="s">
        <v>264</v>
      </c>
      <c r="AT302" s="4" t="s">
        <v>264</v>
      </c>
      <c r="AU302" s="4">
        <v>0</v>
      </c>
      <c r="AV302" s="4">
        <v>0</v>
      </c>
      <c r="AW302" s="4">
        <v>199.21297581587336</v>
      </c>
      <c r="AX302" s="4">
        <v>0</v>
      </c>
      <c r="AY302" s="4">
        <v>0.34549342287015056</v>
      </c>
      <c r="AZ302" s="4">
        <v>11.011364261964127</v>
      </c>
      <c r="BA302" s="4" t="e">
        <v>#VALUE!</v>
      </c>
      <c r="BB302" s="4">
        <v>143.801895</v>
      </c>
      <c r="BG302" s="4" t="s">
        <v>584</v>
      </c>
    </row>
    <row r="303" spans="1:59" x14ac:dyDescent="0.35">
      <c r="A303" s="4" t="s">
        <v>398</v>
      </c>
      <c r="B303" s="4" t="s">
        <v>236</v>
      </c>
      <c r="C303" s="4" t="s">
        <v>535</v>
      </c>
      <c r="D303" s="4" t="s">
        <v>235</v>
      </c>
      <c r="E303" s="4" t="s">
        <v>276</v>
      </c>
      <c r="F303" s="4">
        <v>42372</v>
      </c>
      <c r="G303" s="4">
        <v>2020</v>
      </c>
      <c r="H303" s="4">
        <v>49.809726999999896</v>
      </c>
      <c r="I303" s="4">
        <v>1765.7352250687322</v>
      </c>
      <c r="J303" s="4">
        <v>35449.606561158944</v>
      </c>
      <c r="M303" s="4">
        <v>143.57602759414954</v>
      </c>
      <c r="N303" s="4">
        <v>94.724511998031517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4">
        <v>1901.7271867005356</v>
      </c>
      <c r="U303" s="4">
        <v>0</v>
      </c>
      <c r="V303" s="4">
        <v>8.6955984467415759E-2</v>
      </c>
      <c r="W303" s="4">
        <v>0</v>
      </c>
      <c r="X303" s="4">
        <v>1.8455050502942712E-2</v>
      </c>
      <c r="Y303" s="4">
        <v>18.455050502942711</v>
      </c>
      <c r="Z303" s="4">
        <v>18.455050502942711</v>
      </c>
      <c r="AA303" s="4">
        <v>0</v>
      </c>
      <c r="AB303" s="4">
        <v>0</v>
      </c>
      <c r="AC303" s="4">
        <v>78.250679132663876</v>
      </c>
      <c r="AD303" s="4">
        <v>16.28284335696739</v>
      </c>
      <c r="AE303" s="4">
        <v>0</v>
      </c>
      <c r="AF303" s="4">
        <v>0</v>
      </c>
      <c r="AG303" s="4">
        <v>0</v>
      </c>
      <c r="AH303" s="4">
        <v>8.3613575127993816</v>
      </c>
      <c r="AI303" s="4">
        <v>3.446019108402087</v>
      </c>
      <c r="AJ303" s="4">
        <v>15.009031394540624</v>
      </c>
      <c r="AK303" s="4">
        <v>69.367869191551392</v>
      </c>
      <c r="AL303" s="4">
        <v>0</v>
      </c>
      <c r="AM303" s="4">
        <v>0</v>
      </c>
      <c r="AN303" s="4">
        <v>206.57697537470889</v>
      </c>
      <c r="AO303" s="4">
        <v>9.6489807188752302E-2</v>
      </c>
      <c r="AP303" s="4">
        <v>0</v>
      </c>
      <c r="AQ303" s="4">
        <v>0</v>
      </c>
      <c r="AR303" s="4">
        <v>0</v>
      </c>
      <c r="AS303" s="4" t="s">
        <v>264</v>
      </c>
      <c r="AT303" s="4" t="s">
        <v>264</v>
      </c>
      <c r="AU303" s="4">
        <v>0</v>
      </c>
      <c r="AV303" s="4">
        <v>0</v>
      </c>
      <c r="AW303" s="4">
        <v>194.82866803606473</v>
      </c>
      <c r="AX303" s="4">
        <v>0</v>
      </c>
      <c r="AY303" s="4">
        <v>0.37051097475283795</v>
      </c>
      <c r="AZ303" s="4">
        <v>10.451765497414449</v>
      </c>
      <c r="BA303" s="4" t="e">
        <v>#VALUE!</v>
      </c>
      <c r="BB303" s="4">
        <v>136.6363236</v>
      </c>
      <c r="BG303" s="4" t="s">
        <v>585</v>
      </c>
    </row>
    <row r="304" spans="1:59" x14ac:dyDescent="0.35">
      <c r="A304" s="4" t="s">
        <v>398</v>
      </c>
      <c r="B304" s="4" t="s">
        <v>236</v>
      </c>
      <c r="C304" s="4" t="s">
        <v>535</v>
      </c>
      <c r="D304" s="4" t="s">
        <v>403</v>
      </c>
      <c r="E304" s="4" t="s">
        <v>276</v>
      </c>
      <c r="F304" s="4">
        <v>44199</v>
      </c>
      <c r="G304" s="4">
        <v>2025</v>
      </c>
      <c r="H304" s="4">
        <v>50.228752999999905</v>
      </c>
      <c r="I304" s="4">
        <v>1909.8176643748195</v>
      </c>
      <c r="J304" s="4">
        <v>38022.398532864696</v>
      </c>
      <c r="M304" s="4">
        <v>143.57602759414954</v>
      </c>
      <c r="N304" s="4">
        <v>110.62734622247915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T304" s="4">
        <v>2202.4704898104746</v>
      </c>
      <c r="U304" s="4">
        <v>0</v>
      </c>
      <c r="V304" s="4">
        <v>9.5311262749568373E-2</v>
      </c>
      <c r="W304" s="4">
        <v>0</v>
      </c>
      <c r="X304" s="4">
        <v>2.0876975763532365E-2</v>
      </c>
      <c r="Y304" s="4">
        <v>20.876975763532364</v>
      </c>
      <c r="Z304" s="4">
        <v>20.876975763532364</v>
      </c>
      <c r="AA304" s="4">
        <v>0</v>
      </c>
      <c r="AB304" s="4">
        <v>0</v>
      </c>
      <c r="AC304" s="4">
        <v>88.519808248266955</v>
      </c>
      <c r="AD304" s="4">
        <v>18.419701754302881</v>
      </c>
      <c r="AE304" s="4">
        <v>0</v>
      </c>
      <c r="AF304" s="4">
        <v>0</v>
      </c>
      <c r="AG304" s="4">
        <v>0</v>
      </c>
      <c r="AH304" s="4">
        <v>9.4586497131019946</v>
      </c>
      <c r="AI304" s="4">
        <v>3.8982530768641546</v>
      </c>
      <c r="AJ304" s="4">
        <v>16.97872268666821</v>
      </c>
      <c r="AK304" s="4">
        <v>78.471273955548568</v>
      </c>
      <c r="AL304" s="4">
        <v>0</v>
      </c>
      <c r="AM304" s="4">
        <v>0</v>
      </c>
      <c r="AN304" s="4">
        <v>233.68684401670677</v>
      </c>
      <c r="AO304" s="4">
        <v>0.10915252525514836</v>
      </c>
      <c r="AP304" s="4">
        <v>0</v>
      </c>
      <c r="AQ304" s="4">
        <v>0</v>
      </c>
      <c r="AR304" s="4">
        <v>0</v>
      </c>
      <c r="AS304" s="4" t="s">
        <v>264</v>
      </c>
      <c r="AT304" s="4" t="s">
        <v>264</v>
      </c>
      <c r="AU304" s="4">
        <v>0</v>
      </c>
      <c r="AV304" s="4">
        <v>0</v>
      </c>
      <c r="AW304" s="4">
        <v>188.71442257637943</v>
      </c>
      <c r="AX304" s="4">
        <v>0</v>
      </c>
      <c r="AY304" s="4">
        <v>0.41563794672609938</v>
      </c>
      <c r="AZ304" s="4">
        <v>10.931397354294795</v>
      </c>
      <c r="BA304" s="4" t="e">
        <v>#VALUE!</v>
      </c>
      <c r="BB304" s="4">
        <v>137.99514479999999</v>
      </c>
      <c r="BG304" s="4" t="s">
        <v>586</v>
      </c>
    </row>
    <row r="305" spans="1:59" x14ac:dyDescent="0.35">
      <c r="A305" s="4" t="s">
        <v>398</v>
      </c>
      <c r="B305" s="4" t="s">
        <v>236</v>
      </c>
      <c r="C305" s="4" t="s">
        <v>535</v>
      </c>
      <c r="D305" s="4" t="s">
        <v>405</v>
      </c>
      <c r="E305" s="4" t="s">
        <v>276</v>
      </c>
      <c r="F305" s="4">
        <v>46026</v>
      </c>
      <c r="G305" s="4">
        <v>2030</v>
      </c>
      <c r="H305" s="4">
        <v>50.335040999999904</v>
      </c>
      <c r="I305" s="4">
        <v>2065.6571038367961</v>
      </c>
      <c r="J305" s="4">
        <v>41038.152801679447</v>
      </c>
      <c r="M305" s="4">
        <v>143.57602759414954</v>
      </c>
      <c r="N305" s="4">
        <v>133.70419663456732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4">
        <v>2656.2846474003582</v>
      </c>
      <c r="U305" s="4">
        <v>0</v>
      </c>
      <c r="V305" s="4">
        <v>0.10757812365080853</v>
      </c>
      <c r="W305" s="4">
        <v>0</v>
      </c>
      <c r="X305" s="4">
        <v>2.4271893944746353E-2</v>
      </c>
      <c r="Y305" s="4">
        <v>24.271893944746353</v>
      </c>
      <c r="Z305" s="4">
        <v>24.271893944746353</v>
      </c>
      <c r="AA305" s="4">
        <v>0</v>
      </c>
      <c r="AB305" s="4">
        <v>0</v>
      </c>
      <c r="AC305" s="4">
        <v>102.91449404105107</v>
      </c>
      <c r="AD305" s="4">
        <v>21.415029290557182</v>
      </c>
      <c r="AE305" s="4">
        <v>0</v>
      </c>
      <c r="AF305" s="4">
        <v>0</v>
      </c>
      <c r="AG305" s="4">
        <v>0</v>
      </c>
      <c r="AH305" s="4">
        <v>10.996772008421999</v>
      </c>
      <c r="AI305" s="4">
        <v>4.5321691380561653</v>
      </c>
      <c r="AJ305" s="4">
        <v>19.739724806690187</v>
      </c>
      <c r="AK305" s="4">
        <v>91.23191312437234</v>
      </c>
      <c r="AL305" s="4">
        <v>0</v>
      </c>
      <c r="AM305" s="4">
        <v>0</v>
      </c>
      <c r="AN305" s="4">
        <v>271.68792829485426</v>
      </c>
      <c r="AO305" s="4">
        <v>0.12690240898885555</v>
      </c>
      <c r="AP305" s="4">
        <v>0</v>
      </c>
      <c r="AQ305" s="4">
        <v>0</v>
      </c>
      <c r="AR305" s="4">
        <v>0</v>
      </c>
      <c r="AS305" s="4" t="s">
        <v>264</v>
      </c>
      <c r="AT305" s="4" t="s">
        <v>264</v>
      </c>
      <c r="AU305" s="4">
        <v>0</v>
      </c>
      <c r="AV305" s="4">
        <v>0</v>
      </c>
      <c r="AW305" s="4">
        <v>181.53427159122691</v>
      </c>
      <c r="AX305" s="4">
        <v>0</v>
      </c>
      <c r="AY305" s="4">
        <v>0.48220669860478305</v>
      </c>
      <c r="AZ305" s="4">
        <v>11.750204765187414</v>
      </c>
      <c r="BA305" s="4" t="e">
        <v>#VALUE!</v>
      </c>
      <c r="BB305" s="4">
        <v>139.35396599999999</v>
      </c>
      <c r="BG305" s="4" t="s">
        <v>587</v>
      </c>
    </row>
    <row r="306" spans="1:59" x14ac:dyDescent="0.35">
      <c r="A306" s="4" t="s">
        <v>398</v>
      </c>
      <c r="B306" s="4" t="s">
        <v>236</v>
      </c>
      <c r="C306" s="4" t="s">
        <v>535</v>
      </c>
      <c r="D306" s="4">
        <v>0</v>
      </c>
      <c r="E306" s="4" t="s">
        <v>276</v>
      </c>
      <c r="F306" s="4">
        <v>47853</v>
      </c>
      <c r="G306" s="4">
        <v>2035</v>
      </c>
      <c r="H306" s="4">
        <v>50.049216999999999</v>
      </c>
      <c r="I306" s="4">
        <v>2234.212904313149</v>
      </c>
      <c r="J306" s="4">
        <v>44640.316836787853</v>
      </c>
      <c r="M306" s="4">
        <v>143.57602759414954</v>
      </c>
      <c r="N306" s="4">
        <v>152.2279923074291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4">
        <v>3041.565911159591</v>
      </c>
      <c r="U306" s="4">
        <v>0</v>
      </c>
      <c r="V306" s="4">
        <v>0.11510551237335571</v>
      </c>
      <c r="W306" s="4">
        <v>0</v>
      </c>
      <c r="X306" s="4">
        <v>2.6453748261730279E-2</v>
      </c>
      <c r="Y306" s="4">
        <v>26.453748261730279</v>
      </c>
      <c r="Z306" s="4">
        <v>26.453748261730279</v>
      </c>
      <c r="AA306" s="4">
        <v>0</v>
      </c>
      <c r="AB306" s="4">
        <v>0</v>
      </c>
      <c r="AC306" s="4">
        <v>112.16570590011929</v>
      </c>
      <c r="AD306" s="4">
        <v>23.340073714873842</v>
      </c>
      <c r="AE306" s="4">
        <v>0</v>
      </c>
      <c r="AF306" s="4">
        <v>0</v>
      </c>
      <c r="AG306" s="4">
        <v>0</v>
      </c>
      <c r="AH306" s="4">
        <v>11.985296205754231</v>
      </c>
      <c r="AI306" s="4">
        <v>4.9395758621329868</v>
      </c>
      <c r="AJ306" s="4">
        <v>21.514172399597292</v>
      </c>
      <c r="AK306" s="4">
        <v>99.432951904051066</v>
      </c>
      <c r="AL306" s="4">
        <v>0</v>
      </c>
      <c r="AM306" s="4">
        <v>0</v>
      </c>
      <c r="AN306" s="4">
        <v>296.11055804809831</v>
      </c>
      <c r="AO306" s="4">
        <v>0.13830994766376498</v>
      </c>
      <c r="AP306" s="4">
        <v>0</v>
      </c>
      <c r="AQ306" s="4">
        <v>0</v>
      </c>
      <c r="AR306" s="4">
        <v>0</v>
      </c>
      <c r="AS306" s="4" t="s">
        <v>264</v>
      </c>
      <c r="AT306" s="4" t="s">
        <v>264</v>
      </c>
      <c r="AU306" s="4">
        <v>0</v>
      </c>
      <c r="AV306" s="4">
        <v>0</v>
      </c>
      <c r="AW306" s="4">
        <v>173.77716056522721</v>
      </c>
      <c r="AX306" s="4">
        <v>0</v>
      </c>
      <c r="AY306" s="4">
        <v>0.52855468771330194</v>
      </c>
      <c r="AZ306" s="4">
        <v>11.840298751592252</v>
      </c>
      <c r="BA306" s="4" t="e">
        <v>#VALUE!</v>
      </c>
      <c r="BB306" s="4">
        <v>139.35396599999999</v>
      </c>
      <c r="BG306" s="4" t="s">
        <v>588</v>
      </c>
    </row>
    <row r="307" spans="1:59" x14ac:dyDescent="0.35">
      <c r="A307" s="4" t="s">
        <v>398</v>
      </c>
      <c r="B307" s="4" t="s">
        <v>236</v>
      </c>
      <c r="C307" s="4" t="s">
        <v>535</v>
      </c>
      <c r="D307" s="4" t="s">
        <v>408</v>
      </c>
      <c r="E307" s="4" t="s">
        <v>276</v>
      </c>
      <c r="F307" s="4">
        <v>49680</v>
      </c>
      <c r="G307" s="4">
        <v>2040</v>
      </c>
      <c r="H307" s="4">
        <v>49.353733999999903</v>
      </c>
      <c r="I307" s="4">
        <v>2416.5227096635213</v>
      </c>
      <c r="J307" s="4">
        <v>48963.320782648902</v>
      </c>
      <c r="M307" s="4">
        <v>143.57602759414954</v>
      </c>
      <c r="N307" s="4">
        <v>186.14627794122944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4">
        <v>3771.6756738452618</v>
      </c>
      <c r="U307" s="4">
        <v>0</v>
      </c>
      <c r="V307" s="4">
        <v>0.13140030531372546</v>
      </c>
      <c r="W307" s="4">
        <v>0</v>
      </c>
      <c r="X307" s="4">
        <v>3.0860152067353909E-2</v>
      </c>
      <c r="Y307" s="4">
        <v>30.860152067353908</v>
      </c>
      <c r="Z307" s="4">
        <v>30.860152067353908</v>
      </c>
      <c r="AA307" s="4">
        <v>0</v>
      </c>
      <c r="AB307" s="4">
        <v>0</v>
      </c>
      <c r="AC307" s="4">
        <v>130.84916007261393</v>
      </c>
      <c r="AD307" s="4">
        <v>27.227832403102529</v>
      </c>
      <c r="AE307" s="4">
        <v>0</v>
      </c>
      <c r="AF307" s="4">
        <v>0</v>
      </c>
      <c r="AG307" s="4">
        <v>0</v>
      </c>
      <c r="AH307" s="4">
        <v>13.98168833476543</v>
      </c>
      <c r="AI307" s="4">
        <v>5.7623615657588552</v>
      </c>
      <c r="AJ307" s="4">
        <v>25.097790501595053</v>
      </c>
      <c r="AK307" s="4">
        <v>115.99550981983221</v>
      </c>
      <c r="AL307" s="4">
        <v>0</v>
      </c>
      <c r="AM307" s="4">
        <v>0</v>
      </c>
      <c r="AN307" s="4">
        <v>345.433726808877</v>
      </c>
      <c r="AO307" s="4">
        <v>0.16134825110989284</v>
      </c>
      <c r="AP307" s="4">
        <v>0</v>
      </c>
      <c r="AQ307" s="4">
        <v>0</v>
      </c>
      <c r="AR307" s="4">
        <v>0</v>
      </c>
      <c r="AS307" s="4" t="s">
        <v>264</v>
      </c>
      <c r="AT307" s="4" t="s">
        <v>264</v>
      </c>
      <c r="AU307" s="4">
        <v>0</v>
      </c>
      <c r="AV307" s="4">
        <v>0</v>
      </c>
      <c r="AW307" s="4">
        <v>165.78441647432325</v>
      </c>
      <c r="AX307" s="4">
        <v>0</v>
      </c>
      <c r="AY307" s="4">
        <v>0.62528505071883655</v>
      </c>
      <c r="AZ307" s="4">
        <v>12.770478814019052</v>
      </c>
      <c r="BA307" s="4" t="e">
        <v>#VALUE!</v>
      </c>
      <c r="BB307" s="4">
        <v>139.35396599999999</v>
      </c>
      <c r="BG307" s="4" t="s">
        <v>589</v>
      </c>
    </row>
    <row r="308" spans="1:59" x14ac:dyDescent="0.35">
      <c r="A308" s="4" t="s">
        <v>398</v>
      </c>
      <c r="B308" s="4" t="s">
        <v>236</v>
      </c>
      <c r="C308" s="4" t="s">
        <v>535</v>
      </c>
      <c r="D308" s="4">
        <v>0</v>
      </c>
      <c r="E308" s="4" t="s">
        <v>276</v>
      </c>
      <c r="F308" s="4">
        <v>51507</v>
      </c>
      <c r="G308" s="4">
        <v>2045</v>
      </c>
      <c r="H308" s="4">
        <v>48.317751999999899</v>
      </c>
      <c r="I308" s="4">
        <v>2613.7088345726638</v>
      </c>
      <c r="J308" s="4">
        <v>54094.172977514958</v>
      </c>
      <c r="M308" s="4">
        <v>143.57602759414954</v>
      </c>
      <c r="N308" s="4">
        <v>218.10707411334928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4">
        <v>4514.0153480929694</v>
      </c>
      <c r="U308" s="4">
        <v>0</v>
      </c>
      <c r="V308" s="4">
        <v>0.14502904062396516</v>
      </c>
      <c r="W308" s="4">
        <v>0</v>
      </c>
      <c r="X308" s="4">
        <v>3.4413908363547706E-2</v>
      </c>
      <c r="Y308" s="4">
        <v>34.413908363547705</v>
      </c>
      <c r="Z308" s="4">
        <v>34.413908363547705</v>
      </c>
      <c r="AA308" s="4">
        <v>0</v>
      </c>
      <c r="AB308" s="4">
        <v>0</v>
      </c>
      <c r="AC308" s="4">
        <v>145.9173303604602</v>
      </c>
      <c r="AD308" s="4">
        <v>30.363302397645935</v>
      </c>
      <c r="AE308" s="4">
        <v>0</v>
      </c>
      <c r="AF308" s="4">
        <v>0</v>
      </c>
      <c r="AG308" s="4">
        <v>0</v>
      </c>
      <c r="AH308" s="4">
        <v>15.591774793271735</v>
      </c>
      <c r="AI308" s="4">
        <v>6.4259366722770075</v>
      </c>
      <c r="AJ308" s="4">
        <v>27.987971691270698</v>
      </c>
      <c r="AK308" s="4">
        <v>129.35318130676285</v>
      </c>
      <c r="AL308" s="4">
        <v>0</v>
      </c>
      <c r="AM308" s="4">
        <v>0</v>
      </c>
      <c r="AN308" s="4">
        <v>385.21276869063632</v>
      </c>
      <c r="AO308" s="4">
        <v>0.17992859906184652</v>
      </c>
      <c r="AP308" s="4">
        <v>0</v>
      </c>
      <c r="AQ308" s="4">
        <v>0</v>
      </c>
      <c r="AR308" s="4">
        <v>0</v>
      </c>
      <c r="AS308" s="4" t="s">
        <v>264</v>
      </c>
      <c r="AT308" s="4" t="s">
        <v>264</v>
      </c>
      <c r="AU308" s="4">
        <v>0</v>
      </c>
      <c r="AV308" s="4">
        <v>0</v>
      </c>
      <c r="AW308" s="4">
        <v>157.78446665908209</v>
      </c>
      <c r="AX308" s="4">
        <v>0</v>
      </c>
      <c r="AY308" s="4">
        <v>0.71224150418975984</v>
      </c>
      <c r="AZ308" s="4">
        <v>13.166695505000392</v>
      </c>
      <c r="BA308" s="4" t="e">
        <v>#VALUE!</v>
      </c>
      <c r="BB308" s="4">
        <v>139.35396599999999</v>
      </c>
      <c r="BG308" s="4" t="s">
        <v>590</v>
      </c>
    </row>
    <row r="309" spans="1:59" x14ac:dyDescent="0.35">
      <c r="A309" s="4" t="s">
        <v>398</v>
      </c>
      <c r="B309" s="4" t="s">
        <v>236</v>
      </c>
      <c r="C309" s="4" t="s">
        <v>535</v>
      </c>
      <c r="D309" s="4" t="s">
        <v>591</v>
      </c>
      <c r="E309" s="4" t="s">
        <v>276</v>
      </c>
      <c r="F309" s="4">
        <v>53334</v>
      </c>
      <c r="G309" s="4">
        <v>2050</v>
      </c>
      <c r="H309" s="4">
        <v>47.049782</v>
      </c>
      <c r="I309" s="4">
        <v>2826.9851736151954</v>
      </c>
      <c r="J309" s="4">
        <v>60084.979216592234</v>
      </c>
      <c r="M309" s="4">
        <v>143.57602759414954</v>
      </c>
      <c r="N309" s="4">
        <v>243.83059458263003</v>
      </c>
      <c r="O309" s="4">
        <v>0</v>
      </c>
      <c r="P309" s="4">
        <v>0</v>
      </c>
      <c r="Q309" s="4">
        <v>0</v>
      </c>
      <c r="R309" s="4">
        <v>0</v>
      </c>
      <c r="S309" s="4">
        <v>0</v>
      </c>
      <c r="T309" s="4">
        <v>5182.3958415499146</v>
      </c>
      <c r="U309" s="4">
        <v>0</v>
      </c>
      <c r="V309" s="4">
        <v>0.15471855439890689</v>
      </c>
      <c r="W309" s="4">
        <v>0</v>
      </c>
      <c r="X309" s="4">
        <v>3.6556153464605154E-2</v>
      </c>
      <c r="Y309" s="4">
        <v>36.556153464605153</v>
      </c>
      <c r="Z309" s="4">
        <v>36.556153464605153</v>
      </c>
      <c r="AA309" s="4">
        <v>0</v>
      </c>
      <c r="AB309" s="4">
        <v>0</v>
      </c>
      <c r="AC309" s="4">
        <v>155.00059642898916</v>
      </c>
      <c r="AD309" s="4">
        <v>32.253399713130776</v>
      </c>
      <c r="AE309" s="4">
        <v>0</v>
      </c>
      <c r="AF309" s="4">
        <v>0</v>
      </c>
      <c r="AG309" s="4">
        <v>0</v>
      </c>
      <c r="AH309" s="4">
        <v>16.562353398143514</v>
      </c>
      <c r="AI309" s="4">
        <v>6.8259473659322509</v>
      </c>
      <c r="AJ309" s="4">
        <v>29.730206098672902</v>
      </c>
      <c r="AK309" s="4">
        <v>137.40533905743928</v>
      </c>
      <c r="AL309" s="4">
        <v>0</v>
      </c>
      <c r="AM309" s="4">
        <v>0</v>
      </c>
      <c r="AN309" s="4">
        <v>409.19203189650898</v>
      </c>
      <c r="AO309" s="4">
        <v>0.19112904615458806</v>
      </c>
      <c r="AP309" s="4">
        <v>0</v>
      </c>
      <c r="AQ309" s="4">
        <v>0</v>
      </c>
      <c r="AR309" s="4">
        <v>0</v>
      </c>
      <c r="AS309" s="4" t="s">
        <v>264</v>
      </c>
      <c r="AT309" s="4" t="s">
        <v>264</v>
      </c>
      <c r="AU309" s="4">
        <v>0</v>
      </c>
      <c r="AV309" s="4">
        <v>0</v>
      </c>
      <c r="AW309" s="4">
        <v>149.92439126508754</v>
      </c>
      <c r="AX309" s="4">
        <v>0</v>
      </c>
      <c r="AY309" s="4">
        <v>0.77696754183909189</v>
      </c>
      <c r="AZ309" s="4">
        <v>12.931144388655047</v>
      </c>
      <c r="BA309" s="4" t="e">
        <v>#VALUE!</v>
      </c>
      <c r="BB309" s="4">
        <v>139.35396599999999</v>
      </c>
      <c r="BG309" s="4" t="s">
        <v>592</v>
      </c>
    </row>
    <row r="310" spans="1:59" x14ac:dyDescent="0.35">
      <c r="A310" s="4" t="s">
        <v>398</v>
      </c>
      <c r="B310" s="4" t="s">
        <v>236</v>
      </c>
      <c r="C310" s="4" t="s">
        <v>535</v>
      </c>
      <c r="D310" s="4" t="s">
        <v>178</v>
      </c>
      <c r="E310" s="4" t="s">
        <v>288</v>
      </c>
      <c r="F310" s="4">
        <v>51507</v>
      </c>
      <c r="G310" s="4">
        <v>2000</v>
      </c>
      <c r="H310" s="4">
        <v>45.987623999999904</v>
      </c>
      <c r="I310" s="4">
        <v>874.68047424052702</v>
      </c>
      <c r="J310" s="4">
        <v>19019.910101042158</v>
      </c>
      <c r="K310" s="4">
        <v>2.1901721339728338E-2</v>
      </c>
      <c r="L310" s="4">
        <v>0.10176999686181668</v>
      </c>
      <c r="M310" s="4">
        <v>79.116277496934572</v>
      </c>
      <c r="N310" s="4">
        <v>214.64151642161042</v>
      </c>
      <c r="O310" s="4">
        <v>0</v>
      </c>
      <c r="P310" s="4">
        <v>32.971047069371799</v>
      </c>
      <c r="Q310" s="4">
        <v>1.4335</v>
      </c>
      <c r="R310" s="4">
        <v>3.6972849000117991E-2</v>
      </c>
      <c r="S310" s="4">
        <v>3.1171429948196563E-2</v>
      </c>
      <c r="T310" s="4">
        <v>4667.3756491879394</v>
      </c>
      <c r="U310" s="4">
        <v>0</v>
      </c>
      <c r="V310" s="4">
        <v>0.4430165457618378</v>
      </c>
      <c r="W310" s="4">
        <v>0</v>
      </c>
      <c r="X310" s="4">
        <v>2.8344208808220431E-2</v>
      </c>
      <c r="Y310" s="4">
        <v>28.344208808220429</v>
      </c>
      <c r="Z310" s="4">
        <v>24.273315506858161</v>
      </c>
      <c r="AA310" s="4">
        <v>34.882038680010368</v>
      </c>
      <c r="AB310" s="4">
        <v>10.734370249536939</v>
      </c>
      <c r="AC310" s="4">
        <v>275.52596459188487</v>
      </c>
      <c r="AD310" s="4">
        <v>931.30319226728761</v>
      </c>
      <c r="AE310" s="4">
        <v>20.265382096853848</v>
      </c>
      <c r="AF310" s="4">
        <v>18.008216345648897</v>
      </c>
      <c r="AG310" s="4">
        <v>7.4445073276540707</v>
      </c>
      <c r="AH310" s="4">
        <v>12.054557588681728</v>
      </c>
      <c r="AI310" s="4">
        <v>4.7281946797386567</v>
      </c>
      <c r="AJ310" s="4">
        <v>19.545120827119504</v>
      </c>
      <c r="AK310" s="4">
        <v>264.14079967258755</v>
      </c>
      <c r="AL310" s="4">
        <v>7.4445073276540707</v>
      </c>
      <c r="AM310" s="4">
        <v>17.081516875473532</v>
      </c>
      <c r="AN310" s="4">
        <v>264.77127719296107</v>
      </c>
      <c r="AO310" s="4">
        <v>0.12367171820154503</v>
      </c>
      <c r="AP310" s="4">
        <v>0</v>
      </c>
      <c r="AQ310" s="4">
        <v>0</v>
      </c>
      <c r="AR310" s="4">
        <v>0</v>
      </c>
      <c r="AS310" s="4">
        <v>8.0304177215189867</v>
      </c>
      <c r="AT310" s="4">
        <v>9.4810126582278471</v>
      </c>
      <c r="AU310" s="4">
        <v>592.79648553460083</v>
      </c>
      <c r="AV310" s="4">
        <v>859.66965952229532</v>
      </c>
      <c r="AW310" s="4">
        <v>132.05371114013752</v>
      </c>
      <c r="AX310" s="4">
        <v>0</v>
      </c>
      <c r="AY310" s="4">
        <v>0.61634427576037609</v>
      </c>
      <c r="AZ310" s="4">
        <v>32.405214981883887</v>
      </c>
      <c r="BA310" s="4">
        <v>26.270088222550122</v>
      </c>
      <c r="BB310" s="4">
        <v>150.96746640000001</v>
      </c>
      <c r="BG310" s="4" t="s">
        <v>593</v>
      </c>
    </row>
    <row r="311" spans="1:59" x14ac:dyDescent="0.35">
      <c r="A311" s="4" t="s">
        <v>398</v>
      </c>
      <c r="B311" s="4" t="s">
        <v>236</v>
      </c>
      <c r="C311" s="4" t="s">
        <v>535</v>
      </c>
      <c r="D311" s="4" t="s">
        <v>537</v>
      </c>
      <c r="E311" s="4" t="s">
        <v>288</v>
      </c>
      <c r="F311" s="4">
        <v>36891</v>
      </c>
      <c r="G311" s="4">
        <v>2005</v>
      </c>
      <c r="H311" s="4">
        <v>47.044125999999999</v>
      </c>
      <c r="I311" s="4">
        <v>1096.741</v>
      </c>
      <c r="J311" s="4">
        <v>23313.027433010448</v>
      </c>
      <c r="K311" s="4">
        <v>2.6849930112923689E-2</v>
      </c>
      <c r="L311" s="4">
        <v>0.12466808080626339</v>
      </c>
      <c r="M311" s="4">
        <v>111.34615254554205</v>
      </c>
      <c r="N311" s="4">
        <v>380.33177290549958</v>
      </c>
      <c r="O311" s="4">
        <v>0</v>
      </c>
      <c r="P311" s="4">
        <v>41.886759130561629</v>
      </c>
      <c r="Q311" s="4">
        <v>1.7202</v>
      </c>
      <c r="R311" s="4">
        <v>8.8859398889375232E-2</v>
      </c>
      <c r="S311" s="4">
        <v>3.6565670281556509E-2</v>
      </c>
      <c r="T311" s="4">
        <v>8084.5751689700764</v>
      </c>
      <c r="U311" s="4">
        <v>0</v>
      </c>
      <c r="V311" s="4">
        <v>0.55248659631827368</v>
      </c>
      <c r="W311" s="4">
        <v>0</v>
      </c>
      <c r="X311" s="4">
        <v>3.4591099696161441E-2</v>
      </c>
      <c r="Y311" s="4">
        <v>34.591099696161443</v>
      </c>
      <c r="Z311" s="4">
        <v>29.757684871932419</v>
      </c>
      <c r="AA311" s="4">
        <v>41.28683075435918</v>
      </c>
      <c r="AB311" s="4">
        <v>12.755852534798802</v>
      </c>
      <c r="AC311" s="4">
        <v>307.44316893072528</v>
      </c>
      <c r="AD311" s="4">
        <v>917.02779689547515</v>
      </c>
      <c r="AE311" s="4">
        <v>13.239500344436312</v>
      </c>
      <c r="AF311" s="4">
        <v>11.400548421480286</v>
      </c>
      <c r="AG311" s="4">
        <v>5.6911001640731165</v>
      </c>
      <c r="AH311" s="4">
        <v>14.586250695558974</v>
      </c>
      <c r="AI311" s="4">
        <v>5.7966090205639631</v>
      </c>
      <c r="AJ311" s="4">
        <v>23.961075851368456</v>
      </c>
      <c r="AK311" s="4">
        <v>293.48220618822808</v>
      </c>
      <c r="AL311" s="4">
        <v>5.6911001640731165</v>
      </c>
      <c r="AM311" s="4">
        <v>10.264187778741347</v>
      </c>
      <c r="AN311" s="4">
        <v>324.59048768404529</v>
      </c>
      <c r="AO311" s="4">
        <v>0.15161260597956774</v>
      </c>
      <c r="AP311" s="4">
        <v>0</v>
      </c>
      <c r="AQ311" s="4">
        <v>0</v>
      </c>
      <c r="AR311" s="4">
        <v>0</v>
      </c>
      <c r="AS311" s="4">
        <v>7.1164082278481002</v>
      </c>
      <c r="AT311" s="4">
        <v>9.1490419094286928</v>
      </c>
      <c r="AU311" s="4">
        <v>572.04415783712079</v>
      </c>
      <c r="AV311" s="4">
        <v>825.82420827403928</v>
      </c>
      <c r="AW311" s="4">
        <v>90.949802673352337</v>
      </c>
      <c r="AX311" s="4">
        <v>0</v>
      </c>
      <c r="AY311" s="4">
        <v>0.73529051631571274</v>
      </c>
      <c r="AZ311" s="4">
        <v>31.539898386366009</v>
      </c>
      <c r="BA311" s="4">
        <v>25.350260228154227</v>
      </c>
      <c r="BB311" s="4">
        <v>150.96746640000001</v>
      </c>
      <c r="BG311" s="4" t="s">
        <v>594</v>
      </c>
    </row>
    <row r="312" spans="1:59" x14ac:dyDescent="0.35">
      <c r="A312" s="4" t="s">
        <v>398</v>
      </c>
      <c r="B312" s="4" t="s">
        <v>236</v>
      </c>
      <c r="C312" s="4" t="s">
        <v>535</v>
      </c>
      <c r="D312" s="4" t="s">
        <v>539</v>
      </c>
      <c r="E312" s="4" t="s">
        <v>288</v>
      </c>
      <c r="F312" s="4">
        <v>42372</v>
      </c>
      <c r="G312" s="4">
        <v>2010</v>
      </c>
      <c r="H312" s="4">
        <v>48.183584000000003</v>
      </c>
      <c r="I312" s="4">
        <v>1270.7596170178529</v>
      </c>
      <c r="J312" s="4">
        <v>26373.289646072255</v>
      </c>
      <c r="K312" s="4">
        <v>2.8021068011473346E-2</v>
      </c>
      <c r="L312" s="4">
        <v>0.12760046943926698</v>
      </c>
      <c r="M312" s="4">
        <v>143.57602759414954</v>
      </c>
      <c r="N312" s="4">
        <v>413.19741369872128</v>
      </c>
      <c r="O312" s="4">
        <v>0</v>
      </c>
      <c r="P312" s="4">
        <v>45.506323094572828</v>
      </c>
      <c r="Q312" s="4">
        <v>1.9494</v>
      </c>
      <c r="R312" s="4">
        <v>0.14317384591928373</v>
      </c>
      <c r="S312" s="4">
        <v>4.045776254418932E-2</v>
      </c>
      <c r="T312" s="4">
        <v>8575.4810953606375</v>
      </c>
      <c r="U312" s="4">
        <v>0</v>
      </c>
      <c r="V312" s="4">
        <v>0.55248659631827368</v>
      </c>
      <c r="W312" s="4">
        <v>0</v>
      </c>
      <c r="X312" s="4">
        <v>3.5620748123440064E-2</v>
      </c>
      <c r="Y312" s="4">
        <v>35.620748123440066</v>
      </c>
      <c r="Z312" s="4">
        <v>31.059897906044636</v>
      </c>
      <c r="AA312" s="4">
        <v>42.005460580623222</v>
      </c>
      <c r="AB312" s="4">
        <v>11.780918466039761</v>
      </c>
      <c r="AC312" s="4">
        <v>277.63391348613936</v>
      </c>
      <c r="AD312" s="4">
        <v>617.6156978473216</v>
      </c>
      <c r="AE312" s="4">
        <v>7.4274638319665485</v>
      </c>
      <c r="AF312" s="4">
        <v>6.0242616363069992</v>
      </c>
      <c r="AG312" s="4">
        <v>3.9913707466897672</v>
      </c>
      <c r="AH312" s="4">
        <v>14.741605808302264</v>
      </c>
      <c r="AI312" s="4">
        <v>6.0492535135271162</v>
      </c>
      <c r="AJ312" s="4">
        <v>25.01064439251752</v>
      </c>
      <c r="AK312" s="4">
        <v>263.09699030255678</v>
      </c>
      <c r="AL312" s="4">
        <v>3.9913707466897672</v>
      </c>
      <c r="AM312" s="4">
        <v>4.8409686823983655</v>
      </c>
      <c r="AN312" s="4">
        <v>338.74844149111374</v>
      </c>
      <c r="AO312" s="4">
        <v>0.15822562870658435</v>
      </c>
      <c r="AP312" s="4">
        <v>0</v>
      </c>
      <c r="AQ312" s="4">
        <v>0</v>
      </c>
      <c r="AR312" s="4">
        <v>0</v>
      </c>
      <c r="AS312" s="4">
        <v>7.3898069620253155</v>
      </c>
      <c r="AT312" s="4">
        <v>8.7886497071686254</v>
      </c>
      <c r="AU312" s="4">
        <v>549.60811359202819</v>
      </c>
      <c r="AV312" s="4">
        <v>782.76480500109369</v>
      </c>
      <c r="AW312" s="4">
        <v>86.207577643292254</v>
      </c>
      <c r="AX312" s="4">
        <v>0</v>
      </c>
      <c r="AY312" s="4">
        <v>0.73927145235688707</v>
      </c>
      <c r="AZ312" s="4">
        <v>28.031067124270784</v>
      </c>
      <c r="BA312" s="4">
        <v>24.351681775685339</v>
      </c>
      <c r="BB312" s="4">
        <v>150.96746640000001</v>
      </c>
      <c r="BG312" s="4" t="s">
        <v>595</v>
      </c>
    </row>
    <row r="313" spans="1:59" x14ac:dyDescent="0.35">
      <c r="A313" s="4" t="s">
        <v>398</v>
      </c>
      <c r="B313" s="4" t="s">
        <v>236</v>
      </c>
      <c r="C313" s="4" t="s">
        <v>535</v>
      </c>
      <c r="D313" s="4" t="s">
        <v>541</v>
      </c>
      <c r="E313" s="4" t="s">
        <v>288</v>
      </c>
      <c r="F313" s="4">
        <v>42372</v>
      </c>
      <c r="G313" s="4">
        <v>2015</v>
      </c>
      <c r="H313" s="4">
        <v>49.119718999999904</v>
      </c>
      <c r="I313" s="4">
        <v>1541.1841297767451</v>
      </c>
      <c r="J313" s="4">
        <v>31376.07790013514</v>
      </c>
      <c r="K313" s="4">
        <v>3.0404734448947989E-2</v>
      </c>
      <c r="L313" s="4">
        <v>0.13845505440562478</v>
      </c>
      <c r="M313" s="4">
        <v>143.57602759414954</v>
      </c>
      <c r="N313" s="4">
        <v>450.36361098131829</v>
      </c>
      <c r="O313" s="4">
        <v>0</v>
      </c>
      <c r="P313" s="4">
        <v>49.599516627898488</v>
      </c>
      <c r="Q313" s="4">
        <v>2.1565007229521083</v>
      </c>
      <c r="R313" s="4">
        <v>0.14153290660625373</v>
      </c>
      <c r="S313" s="4">
        <v>4.3902953169420868E-2</v>
      </c>
      <c r="T313" s="4">
        <v>9168.6927399018532</v>
      </c>
      <c r="U313" s="4">
        <v>0</v>
      </c>
      <c r="V313" s="4">
        <v>0.50641155842214292</v>
      </c>
      <c r="W313" s="4">
        <v>0</v>
      </c>
      <c r="X313" s="4">
        <v>3.7011966953026942E-2</v>
      </c>
      <c r="Y313" s="4">
        <v>37.011966953026942</v>
      </c>
      <c r="Z313" s="4">
        <v>33.70206904854534</v>
      </c>
      <c r="AA313" s="4">
        <v>44.927575137971338</v>
      </c>
      <c r="AB313" s="4">
        <v>7.3379480739339691</v>
      </c>
      <c r="AC313" s="4">
        <v>177.08278098984957</v>
      </c>
      <c r="AD313" s="4">
        <v>364.84160598803527</v>
      </c>
      <c r="AE313" s="4">
        <v>5.2134387406678151</v>
      </c>
      <c r="AF313" s="4">
        <v>3.9202692392494063</v>
      </c>
      <c r="AG313" s="4">
        <v>2.4288831895364136</v>
      </c>
      <c r="AH313" s="4">
        <v>15.995629272751888</v>
      </c>
      <c r="AI313" s="4">
        <v>6.5638451315715862</v>
      </c>
      <c r="AJ313" s="4">
        <v>27.138223916973754</v>
      </c>
      <c r="AK313" s="4">
        <v>161.30924592021358</v>
      </c>
      <c r="AL313" s="4">
        <v>2.4288831895364136</v>
      </c>
      <c r="AM313" s="4">
        <v>2.636317149085595</v>
      </c>
      <c r="AN313" s="4">
        <v>367.56474213466936</v>
      </c>
      <c r="AO313" s="4">
        <v>0.17168540217817432</v>
      </c>
      <c r="AP313" s="4">
        <v>0</v>
      </c>
      <c r="AQ313" s="4">
        <v>0</v>
      </c>
      <c r="AR313" s="4">
        <v>0</v>
      </c>
      <c r="AS313" s="4">
        <v>7.3898069620253155</v>
      </c>
      <c r="AT313" s="4">
        <v>8.7492935381659365</v>
      </c>
      <c r="AU313" s="4">
        <v>547.14694339801656</v>
      </c>
      <c r="AV313" s="4">
        <v>746.21628332983869</v>
      </c>
      <c r="AW313" s="4">
        <v>82.182410058352275</v>
      </c>
      <c r="AX313" s="4">
        <v>0</v>
      </c>
      <c r="AY313" s="4">
        <v>0.75350526644965166</v>
      </c>
      <c r="AZ313" s="4">
        <v>24.015279055844204</v>
      </c>
      <c r="BA313" s="4">
        <v>24.242633294360402</v>
      </c>
      <c r="BB313" s="4">
        <v>143.801895</v>
      </c>
      <c r="BG313" s="4" t="s">
        <v>596</v>
      </c>
    </row>
    <row r="314" spans="1:59" x14ac:dyDescent="0.35">
      <c r="A314" s="4" t="s">
        <v>398</v>
      </c>
      <c r="B314" s="4" t="s">
        <v>236</v>
      </c>
      <c r="C314" s="4" t="s">
        <v>535</v>
      </c>
      <c r="D314" s="4" t="s">
        <v>543</v>
      </c>
      <c r="E314" s="4" t="s">
        <v>288</v>
      </c>
      <c r="F314" s="4">
        <v>40545</v>
      </c>
      <c r="G314" s="4">
        <v>2020</v>
      </c>
      <c r="H314" s="4">
        <v>49.809726999999896</v>
      </c>
      <c r="I314" s="4">
        <v>1765.7352250687322</v>
      </c>
      <c r="J314" s="4">
        <v>35449.606561158944</v>
      </c>
      <c r="K314" s="4">
        <v>3.2014530598501172E-2</v>
      </c>
      <c r="L314" s="4">
        <v>0.14578563596892247</v>
      </c>
      <c r="M314" s="4">
        <v>143.57602759414954</v>
      </c>
      <c r="N314" s="4">
        <v>475.03046727950783</v>
      </c>
      <c r="O314" s="4">
        <v>0</v>
      </c>
      <c r="P314" s="4">
        <v>52.316130757655046</v>
      </c>
      <c r="Q314" s="4">
        <v>2.2746143807676109</v>
      </c>
      <c r="R314" s="4">
        <v>0.13800257800421534</v>
      </c>
      <c r="S314" s="4">
        <v>4.5666068010523642E-2</v>
      </c>
      <c r="T314" s="4">
        <v>9536.9016433177567</v>
      </c>
      <c r="U314" s="4">
        <v>0</v>
      </c>
      <c r="V314" s="4">
        <v>0.47760278496983716</v>
      </c>
      <c r="W314" s="4">
        <v>0</v>
      </c>
      <c r="X314" s="4">
        <v>3.7636180971006399E-2</v>
      </c>
      <c r="Y314" s="4">
        <v>37.636180971006397</v>
      </c>
      <c r="Z314" s="4">
        <v>35.486444295426509</v>
      </c>
      <c r="AA314" s="4">
        <v>46.844398578048292</v>
      </c>
      <c r="AB314" s="4">
        <v>3.2839822521096798</v>
      </c>
      <c r="AC314" s="4">
        <v>86.690939029823383</v>
      </c>
      <c r="AD314" s="4">
        <v>263.90343258125898</v>
      </c>
      <c r="AE314" s="4">
        <v>3.6413843368378869</v>
      </c>
      <c r="AF314" s="4">
        <v>2.4270959798709137</v>
      </c>
      <c r="AG314" s="4">
        <v>1.0407163999445017</v>
      </c>
      <c r="AH314" s="4">
        <v>16.842527013690503</v>
      </c>
      <c r="AI314" s="4">
        <v>6.9113716512836874</v>
      </c>
      <c r="AJ314" s="4">
        <v>28.575072644142821</v>
      </c>
      <c r="AK314" s="4">
        <v>70.082265159209712</v>
      </c>
      <c r="AL314" s="4">
        <v>1.0407163999445017</v>
      </c>
      <c r="AM314" s="4">
        <v>1.0751643147821801</v>
      </c>
      <c r="AN314" s="4">
        <v>387.02566682496376</v>
      </c>
      <c r="AO314" s="4">
        <v>0.18077538361330395</v>
      </c>
      <c r="AP314" s="4">
        <v>0</v>
      </c>
      <c r="AQ314" s="4">
        <v>0</v>
      </c>
      <c r="AR314" s="4">
        <v>0</v>
      </c>
      <c r="AS314" s="4">
        <v>7.3898069620253155</v>
      </c>
      <c r="AT314" s="4">
        <v>8.7341518595937799</v>
      </c>
      <c r="AU314" s="4">
        <v>546.20003869383311</v>
      </c>
      <c r="AV314" s="4">
        <v>719.39916859198081</v>
      </c>
      <c r="AW314" s="4">
        <v>79.228983325108018</v>
      </c>
      <c r="AX314" s="4">
        <v>0</v>
      </c>
      <c r="AY314" s="4">
        <v>0.75559902127161782</v>
      </c>
      <c r="AZ314" s="4">
        <v>21.314736454635426</v>
      </c>
      <c r="BA314" s="4">
        <v>24.200678574303907</v>
      </c>
      <c r="BB314" s="4">
        <v>136.6363236</v>
      </c>
      <c r="BG314" s="4" t="s">
        <v>597</v>
      </c>
    </row>
    <row r="315" spans="1:59" x14ac:dyDescent="0.35">
      <c r="A315" s="4" t="s">
        <v>398</v>
      </c>
      <c r="B315" s="4" t="s">
        <v>236</v>
      </c>
      <c r="C315" s="4" t="s">
        <v>535</v>
      </c>
      <c r="D315" s="4" t="s">
        <v>545</v>
      </c>
      <c r="E315" s="4" t="s">
        <v>288</v>
      </c>
      <c r="F315" s="4">
        <v>51507</v>
      </c>
      <c r="G315" s="4">
        <v>2025</v>
      </c>
      <c r="H315" s="4">
        <v>50.228752999999905</v>
      </c>
      <c r="I315" s="4">
        <v>1909.8176643748195</v>
      </c>
      <c r="J315" s="4">
        <v>38022.398532864696</v>
      </c>
      <c r="K315" s="4">
        <v>3.2826247131258958E-2</v>
      </c>
      <c r="L315" s="4">
        <v>0.14948197648358846</v>
      </c>
      <c r="M315" s="4">
        <v>143.57602759414954</v>
      </c>
      <c r="N315" s="4">
        <v>487.39977550429518</v>
      </c>
      <c r="O315" s="4">
        <v>0</v>
      </c>
      <c r="P315" s="4">
        <v>53.678389372719735</v>
      </c>
      <c r="Q315" s="4">
        <v>2.333843016205206</v>
      </c>
      <c r="R315" s="4">
        <v>0.13632688178203631</v>
      </c>
      <c r="S315" s="4">
        <v>4.6464283439511436E-2</v>
      </c>
      <c r="T315" s="4">
        <v>9703.6009535075682</v>
      </c>
      <c r="U315" s="4">
        <v>0</v>
      </c>
      <c r="V315" s="4">
        <v>0.46416016952828143</v>
      </c>
      <c r="W315" s="4">
        <v>0</v>
      </c>
      <c r="X315" s="4">
        <v>3.8075213604097886E-2</v>
      </c>
      <c r="Y315" s="4">
        <v>38.07521360409789</v>
      </c>
      <c r="Z315" s="4">
        <v>36.386189883133461</v>
      </c>
      <c r="AA315" s="4">
        <v>47.854529036234048</v>
      </c>
      <c r="AB315" s="4">
        <v>1.6532231377804627</v>
      </c>
      <c r="AC315" s="4">
        <v>50.411101169127235</v>
      </c>
      <c r="AD315" s="4">
        <v>228.67166726704158</v>
      </c>
      <c r="AE315" s="4">
        <v>3.0562059751153741</v>
      </c>
      <c r="AF315" s="4">
        <v>1.8650674823210927</v>
      </c>
      <c r="AG315" s="4">
        <v>0.49190615285719991</v>
      </c>
      <c r="AH315" s="4">
        <v>17.269563023117133</v>
      </c>
      <c r="AI315" s="4">
        <v>7.086606907154696</v>
      </c>
      <c r="AJ315" s="4">
        <v>29.299582975978765</v>
      </c>
      <c r="AK315" s="4">
        <v>33.381320553960649</v>
      </c>
      <c r="AL315" s="4">
        <v>0.49190615285719991</v>
      </c>
      <c r="AM315" s="4">
        <v>0.47885809302756183</v>
      </c>
      <c r="AN315" s="4">
        <v>396.83855856422434</v>
      </c>
      <c r="AO315" s="4">
        <v>0.18535887618389599</v>
      </c>
      <c r="AP315" s="4">
        <v>0</v>
      </c>
      <c r="AQ315" s="4">
        <v>0</v>
      </c>
      <c r="AR315" s="4">
        <v>0</v>
      </c>
      <c r="AS315" s="4">
        <v>7.3898069620253155</v>
      </c>
      <c r="AT315" s="4">
        <v>8.7283263324707807</v>
      </c>
      <c r="AU315" s="4">
        <v>545.83573237518385</v>
      </c>
      <c r="AV315" s="4">
        <v>709.32108897157696</v>
      </c>
      <c r="AW315" s="4">
        <v>78.119062662067961</v>
      </c>
      <c r="AX315" s="4">
        <v>0</v>
      </c>
      <c r="AY315" s="4">
        <v>0.75803621093476004</v>
      </c>
      <c r="AZ315" s="4">
        <v>19.936570026731761</v>
      </c>
      <c r="BA315" s="4">
        <v>24.18453714332172</v>
      </c>
      <c r="BB315" s="4">
        <v>137.99514479999999</v>
      </c>
      <c r="BG315" s="4" t="s">
        <v>598</v>
      </c>
    </row>
    <row r="316" spans="1:59" x14ac:dyDescent="0.35">
      <c r="A316" s="4" t="s">
        <v>398</v>
      </c>
      <c r="B316" s="4" t="s">
        <v>236</v>
      </c>
      <c r="C316" s="4" t="s">
        <v>535</v>
      </c>
      <c r="D316" s="4" t="s">
        <v>547</v>
      </c>
      <c r="E316" s="4" t="s">
        <v>288</v>
      </c>
      <c r="F316" s="4">
        <v>47853</v>
      </c>
      <c r="G316" s="4">
        <v>2030</v>
      </c>
      <c r="H316" s="4">
        <v>50.335040999999904</v>
      </c>
      <c r="I316" s="4">
        <v>2065.6571038367961</v>
      </c>
      <c r="J316" s="4">
        <v>41038.152801679447</v>
      </c>
      <c r="K316" s="4">
        <v>3.3552479473145012E-2</v>
      </c>
      <c r="L316" s="4">
        <v>0.15278904512918365</v>
      </c>
      <c r="M316" s="4">
        <v>143.57602759414954</v>
      </c>
      <c r="N316" s="4">
        <v>498.31073474548424</v>
      </c>
      <c r="O316" s="4">
        <v>0</v>
      </c>
      <c r="P316" s="4">
        <v>54.880036866242754</v>
      </c>
      <c r="Q316" s="4">
        <v>2.386088559401859</v>
      </c>
      <c r="R316" s="4">
        <v>0.13443592313914143</v>
      </c>
      <c r="S316" s="4">
        <v>4.7404124681290384E-2</v>
      </c>
      <c r="T316" s="4">
        <v>9899.8773984406853</v>
      </c>
      <c r="U316" s="4">
        <v>0</v>
      </c>
      <c r="V316" s="4">
        <v>0.44927159506580916</v>
      </c>
      <c r="W316" s="4">
        <v>0</v>
      </c>
      <c r="X316" s="4">
        <v>3.8739340502499615E-2</v>
      </c>
      <c r="Y316" s="4">
        <v>38.739340502499616</v>
      </c>
      <c r="Z316" s="4">
        <v>37.191180752835606</v>
      </c>
      <c r="AA316" s="4">
        <v>48.85273221993257</v>
      </c>
      <c r="AB316" s="4">
        <v>1.0967833696835498</v>
      </c>
      <c r="AC316" s="4">
        <v>38.230383202886898</v>
      </c>
      <c r="AD316" s="4">
        <v>220.94144339159431</v>
      </c>
      <c r="AE316" s="4">
        <v>2.890313439960611</v>
      </c>
      <c r="AF316" s="4">
        <v>1.6913912081971245</v>
      </c>
      <c r="AG316" s="4">
        <v>0.30375154725876263</v>
      </c>
      <c r="AH316" s="4">
        <v>17.651626666090937</v>
      </c>
      <c r="AI316" s="4">
        <v>7.2433876494936378</v>
      </c>
      <c r="AJ316" s="4">
        <v>29.947793103341969</v>
      </c>
      <c r="AK316" s="4">
        <v>20.82384376928184</v>
      </c>
      <c r="AL316" s="4">
        <v>0.30375154725876263</v>
      </c>
      <c r="AM316" s="4">
        <v>0.2745139774663295</v>
      </c>
      <c r="AN316" s="4">
        <v>405.61802729602664</v>
      </c>
      <c r="AO316" s="4">
        <v>0.18945966836373443</v>
      </c>
      <c r="AP316" s="4">
        <v>0</v>
      </c>
      <c r="AQ316" s="4">
        <v>0</v>
      </c>
      <c r="AR316" s="4">
        <v>0</v>
      </c>
      <c r="AS316" s="4">
        <v>7.3898069620253155</v>
      </c>
      <c r="AT316" s="4">
        <v>8.7260850508256134</v>
      </c>
      <c r="AU316" s="4">
        <v>545.69557189498073</v>
      </c>
      <c r="AV316" s="4">
        <v>705.89129881449776</v>
      </c>
      <c r="AW316" s="4">
        <v>77.741332468557005</v>
      </c>
      <c r="AX316" s="4">
        <v>0</v>
      </c>
      <c r="AY316" s="4">
        <v>0.76962966023013057</v>
      </c>
      <c r="AZ316" s="4">
        <v>18.754003474509069</v>
      </c>
      <c r="BA316" s="4">
        <v>24.178326976889863</v>
      </c>
      <c r="BB316" s="4">
        <v>139.35396599999999</v>
      </c>
      <c r="BG316" s="4" t="s">
        <v>599</v>
      </c>
    </row>
    <row r="317" spans="1:59" x14ac:dyDescent="0.35">
      <c r="A317" s="4" t="s">
        <v>398</v>
      </c>
      <c r="B317" s="4" t="s">
        <v>236</v>
      </c>
      <c r="C317" s="4" t="s">
        <v>535</v>
      </c>
      <c r="D317" s="4" t="s">
        <v>549</v>
      </c>
      <c r="E317" s="4" t="s">
        <v>288</v>
      </c>
      <c r="F317" s="4">
        <v>38718</v>
      </c>
      <c r="G317" s="4">
        <v>2035</v>
      </c>
      <c r="H317" s="4">
        <v>50.049216999999999</v>
      </c>
      <c r="I317" s="4">
        <v>2234.212904313149</v>
      </c>
      <c r="J317" s="4">
        <v>44640.316836787853</v>
      </c>
      <c r="K317" s="4">
        <v>3.4113267517232468E-2</v>
      </c>
      <c r="L317" s="4">
        <v>0.1553427227725977</v>
      </c>
      <c r="M317" s="4">
        <v>143.57602759414954</v>
      </c>
      <c r="N317" s="4">
        <v>506.68945038438505</v>
      </c>
      <c r="O317" s="4">
        <v>0</v>
      </c>
      <c r="P317" s="4">
        <v>55.802802905769276</v>
      </c>
      <c r="Q317" s="4">
        <v>2.4262088219899685</v>
      </c>
      <c r="R317" s="4">
        <v>0.1319047380745379</v>
      </c>
      <c r="S317" s="4">
        <v>4.8476459122027193E-2</v>
      </c>
      <c r="T317" s="4">
        <v>10123.823723044159</v>
      </c>
      <c r="U317" s="4">
        <v>0</v>
      </c>
      <c r="V317" s="4">
        <v>0.43296418731739067</v>
      </c>
      <c r="W317" s="4">
        <v>0</v>
      </c>
      <c r="X317" s="4">
        <v>3.9331175289389314E-2</v>
      </c>
      <c r="Y317" s="4">
        <v>39.331175289389314</v>
      </c>
      <c r="Z317" s="4">
        <v>37.8127848606605</v>
      </c>
      <c r="AA317" s="4">
        <v>49.651930327097212</v>
      </c>
      <c r="AB317" s="4">
        <v>0.92983949849457936</v>
      </c>
      <c r="AC317" s="4">
        <v>34.739648804321099</v>
      </c>
      <c r="AD317" s="4">
        <v>220.89277957162943</v>
      </c>
      <c r="AE317" s="4">
        <v>2.8657831895086701</v>
      </c>
      <c r="AF317" s="4">
        <v>1.6526111449973448</v>
      </c>
      <c r="AG317" s="4">
        <v>0.24663671875088453</v>
      </c>
      <c r="AH317" s="4">
        <v>17.946651608622556</v>
      </c>
      <c r="AI317" s="4">
        <v>7.3644518211676804</v>
      </c>
      <c r="AJ317" s="4">
        <v>30.44833303949282</v>
      </c>
      <c r="AK317" s="4">
        <v>17.042180817252845</v>
      </c>
      <c r="AL317" s="4">
        <v>0.24663671875088453</v>
      </c>
      <c r="AM317" s="4">
        <v>0.21205258204348754</v>
      </c>
      <c r="AN317" s="4">
        <v>412.39742572318522</v>
      </c>
      <c r="AO317" s="4">
        <v>0.19262624995350608</v>
      </c>
      <c r="AP317" s="4">
        <v>0</v>
      </c>
      <c r="AQ317" s="4">
        <v>0</v>
      </c>
      <c r="AR317" s="4">
        <v>0</v>
      </c>
      <c r="AS317" s="4">
        <v>7.3898069620253155</v>
      </c>
      <c r="AT317" s="4">
        <v>8.7252227523061983</v>
      </c>
      <c r="AU317" s="4">
        <v>545.64164260546249</v>
      </c>
      <c r="AV317" s="4">
        <v>704.82436797673813</v>
      </c>
      <c r="AW317" s="4">
        <v>77.623829072327979</v>
      </c>
      <c r="AX317" s="4">
        <v>0</v>
      </c>
      <c r="AY317" s="4">
        <v>0.78584996223595893</v>
      </c>
      <c r="AZ317" s="4">
        <v>17.604040874287524</v>
      </c>
      <c r="BA317" s="4">
        <v>24.175937711207407</v>
      </c>
      <c r="BB317" s="4">
        <v>139.35396599999999</v>
      </c>
      <c r="BG317" s="4" t="s">
        <v>600</v>
      </c>
    </row>
    <row r="318" spans="1:59" x14ac:dyDescent="0.35">
      <c r="A318" s="4" t="s">
        <v>398</v>
      </c>
      <c r="B318" s="4" t="s">
        <v>236</v>
      </c>
      <c r="C318" s="4" t="s">
        <v>535</v>
      </c>
      <c r="D318" s="4" t="s">
        <v>551</v>
      </c>
      <c r="E318" s="4" t="s">
        <v>288</v>
      </c>
      <c r="F318" s="4">
        <v>35064</v>
      </c>
      <c r="G318" s="4">
        <v>2040</v>
      </c>
      <c r="H318" s="4">
        <v>49.353733999999903</v>
      </c>
      <c r="I318" s="4">
        <v>2416.5227096635213</v>
      </c>
      <c r="J318" s="4">
        <v>48963.320782648902</v>
      </c>
      <c r="K318" s="4">
        <v>3.4434833313446961E-2</v>
      </c>
      <c r="L318" s="4">
        <v>0.15680704639815202</v>
      </c>
      <c r="M318" s="4">
        <v>143.57602759414954</v>
      </c>
      <c r="N318" s="4">
        <v>511.48516313540006</v>
      </c>
      <c r="O318" s="4">
        <v>0</v>
      </c>
      <c r="P318" s="4">
        <v>56.330965103017625</v>
      </c>
      <c r="Q318" s="4">
        <v>2.4491723957833749</v>
      </c>
      <c r="R318" s="4">
        <v>0.13030056972413107</v>
      </c>
      <c r="S318" s="4">
        <v>4.9624865178050759E-2</v>
      </c>
      <c r="T318" s="4">
        <v>10363.65684378412</v>
      </c>
      <c r="U318" s="4">
        <v>0</v>
      </c>
      <c r="V318" s="4">
        <v>0.41567641673341849</v>
      </c>
      <c r="W318" s="4">
        <v>0</v>
      </c>
      <c r="X318" s="4">
        <v>3.9686167054269812E-2</v>
      </c>
      <c r="Y318" s="4">
        <v>39.686167054269809</v>
      </c>
      <c r="Z318" s="4">
        <v>38.169223593723636</v>
      </c>
      <c r="AA318" s="4">
        <v>50.115058242804409</v>
      </c>
      <c r="AB318" s="4">
        <v>0.88613088750356794</v>
      </c>
      <c r="AC318" s="4">
        <v>33.897567716027758</v>
      </c>
      <c r="AD318" s="4">
        <v>221.92250867400276</v>
      </c>
      <c r="AE318" s="4">
        <v>2.8746992995566911</v>
      </c>
      <c r="AF318" s="4">
        <v>1.6515283270074859</v>
      </c>
      <c r="AG318" s="4">
        <v>0.23209606631040114</v>
      </c>
      <c r="AH318" s="4">
        <v>18.11582411613356</v>
      </c>
      <c r="AI318" s="4">
        <v>7.4338721472691169</v>
      </c>
      <c r="AJ318" s="4">
        <v>30.735351446454519</v>
      </c>
      <c r="AK318" s="4">
        <v>16.033276177257306</v>
      </c>
      <c r="AL318" s="4">
        <v>0.23209606631040114</v>
      </c>
      <c r="AM318" s="4">
        <v>0.19739047146271607</v>
      </c>
      <c r="AN318" s="4">
        <v>416.28485207241545</v>
      </c>
      <c r="AO318" s="4">
        <v>0.19444202355662574</v>
      </c>
      <c r="AP318" s="4">
        <v>0</v>
      </c>
      <c r="AQ318" s="4">
        <v>0</v>
      </c>
      <c r="AR318" s="4">
        <v>0</v>
      </c>
      <c r="AS318" s="4">
        <v>7.3898069620253155</v>
      </c>
      <c r="AT318" s="4">
        <v>8.7248909962601946</v>
      </c>
      <c r="AU318" s="4">
        <v>545.6208923501656</v>
      </c>
      <c r="AV318" s="4">
        <v>704.51779020103879</v>
      </c>
      <c r="AW318" s="4">
        <v>77.590065000114407</v>
      </c>
      <c r="AX318" s="4">
        <v>0</v>
      </c>
      <c r="AY318" s="4">
        <v>0.80411680814809039</v>
      </c>
      <c r="AZ318" s="4">
        <v>16.422840511933675</v>
      </c>
      <c r="BA318" s="4">
        <v>24.175018478113746</v>
      </c>
      <c r="BB318" s="4">
        <v>139.35396599999999</v>
      </c>
      <c r="BG318" s="4" t="s">
        <v>601</v>
      </c>
    </row>
    <row r="319" spans="1:59" x14ac:dyDescent="0.35">
      <c r="A319" s="4" t="s">
        <v>398</v>
      </c>
      <c r="B319" s="4" t="s">
        <v>236</v>
      </c>
      <c r="C319" s="4" t="s">
        <v>535</v>
      </c>
      <c r="D319" s="4" t="s">
        <v>553</v>
      </c>
      <c r="E319" s="4" t="s">
        <v>288</v>
      </c>
      <c r="F319" s="4">
        <v>53334</v>
      </c>
      <c r="G319" s="4">
        <v>2045</v>
      </c>
      <c r="H319" s="4">
        <v>48.317751999999899</v>
      </c>
      <c r="I319" s="4">
        <v>2613.7088345726638</v>
      </c>
      <c r="J319" s="4">
        <v>54094.172977514958</v>
      </c>
      <c r="K319" s="4">
        <v>3.4472504211252371E-2</v>
      </c>
      <c r="L319" s="4">
        <v>0.1569785894586691</v>
      </c>
      <c r="M319" s="4">
        <v>143.57602759414954</v>
      </c>
      <c r="N319" s="4">
        <v>512.0522067796619</v>
      </c>
      <c r="O319" s="4">
        <v>0</v>
      </c>
      <c r="P319" s="4">
        <v>56.393414843575101</v>
      </c>
      <c r="Q319" s="4">
        <v>2.4518876018945694</v>
      </c>
      <c r="R319" s="4">
        <v>0.12979540567163994</v>
      </c>
      <c r="S319" s="4">
        <v>5.0745067814714863E-2</v>
      </c>
      <c r="T319" s="4">
        <v>10597.599962425053</v>
      </c>
      <c r="U319" s="4">
        <v>0</v>
      </c>
      <c r="V319" s="4">
        <v>0.39824295436275936</v>
      </c>
      <c r="W319" s="4">
        <v>0</v>
      </c>
      <c r="X319" s="4">
        <v>3.9724871959319084E-2</v>
      </c>
      <c r="Y319" s="4">
        <v>39.724871959319081</v>
      </c>
      <c r="Z319" s="4">
        <v>38.210979795092463</v>
      </c>
      <c r="AA319" s="4">
        <v>50.168420414847326</v>
      </c>
      <c r="AB319" s="4">
        <v>0.87141494582362156</v>
      </c>
      <c r="AC319" s="4">
        <v>33.584872823789603</v>
      </c>
      <c r="AD319" s="4">
        <v>221.77751846046763</v>
      </c>
      <c r="AE319" s="4">
        <v>2.8726878651585053</v>
      </c>
      <c r="AF319" s="4">
        <v>1.6485896340402184</v>
      </c>
      <c r="AG319" s="4">
        <v>0.22748242326605064</v>
      </c>
      <c r="AH319" s="4">
        <v>18.135642393006208</v>
      </c>
      <c r="AI319" s="4">
        <v>7.4420046223469676</v>
      </c>
      <c r="AJ319" s="4">
        <v>30.768975172745495</v>
      </c>
      <c r="AK319" s="4">
        <v>15.701038184979607</v>
      </c>
      <c r="AL319" s="4">
        <v>0.22748242326605064</v>
      </c>
      <c r="AM319" s="4">
        <v>0.1928609870822251</v>
      </c>
      <c r="AN319" s="4">
        <v>416.74025756687297</v>
      </c>
      <c r="AO319" s="4">
        <v>0.19465473839705363</v>
      </c>
      <c r="AP319" s="4">
        <v>0</v>
      </c>
      <c r="AQ319" s="4">
        <v>0</v>
      </c>
      <c r="AR319" s="4">
        <v>0</v>
      </c>
      <c r="AS319" s="4">
        <v>7.3898069620253155</v>
      </c>
      <c r="AT319" s="4">
        <v>8.7247633582420576</v>
      </c>
      <c r="AU319" s="4">
        <v>545.61290991320425</v>
      </c>
      <c r="AV319" s="4">
        <v>704.42394860301556</v>
      </c>
      <c r="AW319" s="4">
        <v>77.579730022358547</v>
      </c>
      <c r="AX319" s="4">
        <v>0</v>
      </c>
      <c r="AY319" s="4">
        <v>0.82215894396989253</v>
      </c>
      <c r="AZ319" s="4">
        <v>15.198660016701524</v>
      </c>
      <c r="BA319" s="4">
        <v>24.174664817369067</v>
      </c>
      <c r="BB319" s="4">
        <v>139.35396599999999</v>
      </c>
      <c r="BG319" s="4" t="s">
        <v>602</v>
      </c>
    </row>
    <row r="320" spans="1:59" x14ac:dyDescent="0.35">
      <c r="A320" s="4" t="s">
        <v>398</v>
      </c>
      <c r="B320" s="4" t="s">
        <v>236</v>
      </c>
      <c r="C320" s="4" t="s">
        <v>535</v>
      </c>
      <c r="D320" s="4" t="s">
        <v>397</v>
      </c>
      <c r="E320" s="4" t="s">
        <v>288</v>
      </c>
      <c r="F320" s="4">
        <v>36891</v>
      </c>
      <c r="G320" s="4">
        <v>2050</v>
      </c>
      <c r="H320" s="4">
        <v>47.049782</v>
      </c>
      <c r="I320" s="4">
        <v>2826.9851736151954</v>
      </c>
      <c r="J320" s="4">
        <v>60084.979216592234</v>
      </c>
      <c r="K320" s="4">
        <v>3.4214387927471786E-2</v>
      </c>
      <c r="L320" s="4">
        <v>0.15580319766989165</v>
      </c>
      <c r="M320" s="4">
        <v>143.57602759414954</v>
      </c>
      <c r="N320" s="4">
        <v>508.2210257404497</v>
      </c>
      <c r="O320" s="4">
        <v>0</v>
      </c>
      <c r="P320" s="4">
        <v>55.971478605776397</v>
      </c>
      <c r="Q320" s="4">
        <v>2.4335425480772348</v>
      </c>
      <c r="R320" s="4">
        <v>0.1240092763124882</v>
      </c>
      <c r="S320" s="4">
        <v>5.1722716761519419E-2</v>
      </c>
      <c r="T320" s="4">
        <v>10801.772168475716</v>
      </c>
      <c r="U320" s="4">
        <v>0</v>
      </c>
      <c r="V320" s="4">
        <v>0.38150962013572004</v>
      </c>
      <c r="W320" s="4">
        <v>0</v>
      </c>
      <c r="X320" s="4">
        <v>3.9425842583129769E-2</v>
      </c>
      <c r="Y320" s="4">
        <v>39.425842583129771</v>
      </c>
      <c r="Z320" s="4">
        <v>37.924871487029996</v>
      </c>
      <c r="AA320" s="4">
        <v>49.792300982478402</v>
      </c>
      <c r="AB320" s="4">
        <v>0.85960930046245554</v>
      </c>
      <c r="AC320" s="4">
        <v>33.215732335766312</v>
      </c>
      <c r="AD320" s="4">
        <v>220.06927246844936</v>
      </c>
      <c r="AE320" s="4">
        <v>2.8494775480283954</v>
      </c>
      <c r="AF320" s="4">
        <v>1.6346789069074572</v>
      </c>
      <c r="AG320" s="4">
        <v>0.22417400790064884</v>
      </c>
      <c r="AH320" s="4">
        <v>17.999850027141626</v>
      </c>
      <c r="AI320" s="4">
        <v>7.386281912620376</v>
      </c>
      <c r="AJ320" s="4">
        <v>30.53858957440962</v>
      </c>
      <c r="AK320" s="4">
        <v>15.465804592289862</v>
      </c>
      <c r="AL320" s="4">
        <v>0.22417400790064884</v>
      </c>
      <c r="AM320" s="4">
        <v>0.1898501652273267</v>
      </c>
      <c r="AN320" s="4">
        <v>413.61987565497748</v>
      </c>
      <c r="AO320" s="4">
        <v>0.19319724271783803</v>
      </c>
      <c r="AP320" s="4">
        <v>0</v>
      </c>
      <c r="AQ320" s="4">
        <v>0</v>
      </c>
      <c r="AR320" s="4">
        <v>0</v>
      </c>
      <c r="AS320" s="4">
        <v>7.3898069620253155</v>
      </c>
      <c r="AT320" s="4">
        <v>8.7247142514846381</v>
      </c>
      <c r="AU320" s="4">
        <v>545.60984156773657</v>
      </c>
      <c r="AV320" s="4">
        <v>704.39165741569172</v>
      </c>
      <c r="AW320" s="4">
        <v>77.576173724195129</v>
      </c>
      <c r="AX320" s="4">
        <v>0</v>
      </c>
      <c r="AY320" s="4">
        <v>0.83796015427084802</v>
      </c>
      <c r="AZ320" s="4">
        <v>13.946250214220738</v>
      </c>
      <c r="BA320" s="4">
        <v>24.174528751856212</v>
      </c>
      <c r="BB320" s="4">
        <v>139.35396599999999</v>
      </c>
      <c r="BG320" s="4" t="s">
        <v>603</v>
      </c>
    </row>
    <row r="321" spans="1:59" x14ac:dyDescent="0.35">
      <c r="A321" s="4" t="s">
        <v>398</v>
      </c>
      <c r="B321" s="4" t="s">
        <v>236</v>
      </c>
      <c r="C321" s="4" t="s">
        <v>535</v>
      </c>
      <c r="D321" s="4" t="s">
        <v>556</v>
      </c>
      <c r="E321" s="4" t="s">
        <v>300</v>
      </c>
      <c r="F321" s="4">
        <v>53334</v>
      </c>
      <c r="G321" s="4">
        <v>2000</v>
      </c>
      <c r="H321" s="4">
        <v>45.987623999999904</v>
      </c>
      <c r="I321" s="4">
        <v>874.68047424052702</v>
      </c>
      <c r="J321" s="4">
        <v>19019.910101042158</v>
      </c>
      <c r="M321" s="4">
        <v>79.116277496934572</v>
      </c>
      <c r="N321" s="4">
        <v>0</v>
      </c>
      <c r="O321" s="4">
        <v>10.8</v>
      </c>
      <c r="P321" s="4">
        <v>0</v>
      </c>
      <c r="Q321" s="4">
        <v>0</v>
      </c>
      <c r="R321" s="4">
        <v>0</v>
      </c>
      <c r="S321" s="4">
        <v>0</v>
      </c>
      <c r="T321" s="4">
        <v>0</v>
      </c>
      <c r="U321" s="4">
        <v>12.347366058877091</v>
      </c>
      <c r="V321" s="4">
        <v>0</v>
      </c>
      <c r="W321" s="4">
        <v>0.16143497757847533</v>
      </c>
      <c r="X321" s="4">
        <v>5.1493760510770963E-4</v>
      </c>
      <c r="Y321" s="4">
        <v>0.51493760510770958</v>
      </c>
      <c r="Z321" s="4">
        <v>0.50740364606770949</v>
      </c>
      <c r="AA321" s="4">
        <v>0.29548799999999997</v>
      </c>
      <c r="AB321" s="4">
        <v>4.9248E-4</v>
      </c>
      <c r="AC321" s="4">
        <v>3.5168045767627802</v>
      </c>
      <c r="AD321" s="4">
        <v>0.5027007360832656</v>
      </c>
      <c r="AE321" s="4">
        <v>0.15204335225025142</v>
      </c>
      <c r="AF321" s="4">
        <v>0.13399967287023132</v>
      </c>
      <c r="AG321" s="4">
        <v>6.6586007051657195E-2</v>
      </c>
      <c r="AH321" s="4">
        <v>0.95071547806447143</v>
      </c>
      <c r="AI321" s="4">
        <v>0.32503312576722432</v>
      </c>
      <c r="AJ321" s="4">
        <v>0.1823705203004852</v>
      </c>
      <c r="AK321" s="4">
        <v>6.6586007051657195E-2</v>
      </c>
      <c r="AL321" s="4">
        <v>0.10939129729915109</v>
      </c>
      <c r="AM321" s="4">
        <v>0.10939129729915109</v>
      </c>
      <c r="AN321" s="4">
        <v>4.32</v>
      </c>
      <c r="AO321" s="4">
        <v>2.0178239433475752E-3</v>
      </c>
      <c r="AP321" s="4">
        <v>0.43000000000000005</v>
      </c>
      <c r="AQ321" s="4">
        <v>0</v>
      </c>
      <c r="AR321" s="4">
        <v>0</v>
      </c>
      <c r="AS321" s="4" t="s">
        <v>264</v>
      </c>
      <c r="AT321" s="4" t="s">
        <v>264</v>
      </c>
      <c r="AU321" s="4">
        <v>0</v>
      </c>
      <c r="AV321" s="4">
        <v>0</v>
      </c>
      <c r="AW321" s="4">
        <v>0</v>
      </c>
      <c r="AX321" s="4">
        <v>47.679407880343476</v>
      </c>
      <c r="AY321" s="4">
        <v>1.1197308325990285E-2</v>
      </c>
      <c r="AZ321" s="4">
        <v>0.58871510256910997</v>
      </c>
      <c r="BA321" s="4" t="e">
        <v>#VALUE!</v>
      </c>
      <c r="BB321" s="4">
        <v>150.96746640000001</v>
      </c>
      <c r="BG321" s="4" t="s">
        <v>604</v>
      </c>
    </row>
    <row r="322" spans="1:59" x14ac:dyDescent="0.35">
      <c r="A322" s="4" t="s">
        <v>398</v>
      </c>
      <c r="B322" s="4" t="s">
        <v>236</v>
      </c>
      <c r="C322" s="4" t="s">
        <v>535</v>
      </c>
      <c r="D322" s="4" t="s">
        <v>398</v>
      </c>
      <c r="E322" s="4" t="s">
        <v>300</v>
      </c>
      <c r="F322" s="4">
        <v>51507</v>
      </c>
      <c r="G322" s="4">
        <v>2005</v>
      </c>
      <c r="H322" s="4">
        <v>47.044125999999999</v>
      </c>
      <c r="I322" s="4">
        <v>1096.741</v>
      </c>
      <c r="J322" s="4">
        <v>23313.027433010448</v>
      </c>
      <c r="M322" s="4">
        <v>111.34615254554205</v>
      </c>
      <c r="N322" s="4">
        <v>0</v>
      </c>
      <c r="O322" s="4">
        <v>15.490876857915586</v>
      </c>
      <c r="P322" s="4">
        <v>0</v>
      </c>
      <c r="Q322" s="4">
        <v>0</v>
      </c>
      <c r="R322" s="4">
        <v>0</v>
      </c>
      <c r="S322" s="4">
        <v>0</v>
      </c>
      <c r="T322" s="4">
        <v>0</v>
      </c>
      <c r="U322" s="4">
        <v>14.124462254913043</v>
      </c>
      <c r="V322" s="4">
        <v>0</v>
      </c>
      <c r="W322" s="4">
        <v>0.21441441441441442</v>
      </c>
      <c r="X322" s="4">
        <v>7.2014854394744827E-4</v>
      </c>
      <c r="Y322" s="4">
        <v>0.72014854394744832</v>
      </c>
      <c r="Z322" s="4">
        <v>0.7095992898001704</v>
      </c>
      <c r="AA322" s="4">
        <v>0.4131132216940635</v>
      </c>
      <c r="AB322" s="4">
        <v>7.430322312965709E-4</v>
      </c>
      <c r="AC322" s="4">
        <v>4.5130181161260943</v>
      </c>
      <c r="AD322" s="4">
        <v>0.70305531923601428</v>
      </c>
      <c r="AE322" s="4">
        <v>0.21263829162666123</v>
      </c>
      <c r="AF322" s="4">
        <v>0.18739991179049148</v>
      </c>
      <c r="AG322" s="4">
        <v>9.3119328222692782E-2</v>
      </c>
      <c r="AH322" s="4">
        <v>1.3295263503023795</v>
      </c>
      <c r="AI322" s="4">
        <v>0.45455532013926303</v>
      </c>
      <c r="AJ322" s="4">
        <v>0.25504396966090737</v>
      </c>
      <c r="AK322" s="4">
        <v>9.3119328222692782E-2</v>
      </c>
      <c r="AL322" s="4">
        <v>0.15298175350870963</v>
      </c>
      <c r="AM322" s="4">
        <v>0.15298175350870963</v>
      </c>
      <c r="AN322" s="4">
        <v>6.0414419745870784</v>
      </c>
      <c r="AO322" s="4">
        <v>2.8218903399691801E-3</v>
      </c>
      <c r="AP322" s="4">
        <v>0.43000000000000005</v>
      </c>
      <c r="AQ322" s="4">
        <v>0</v>
      </c>
      <c r="AR322" s="4">
        <v>0</v>
      </c>
      <c r="AS322" s="4" t="s">
        <v>264</v>
      </c>
      <c r="AT322" s="4" t="s">
        <v>264</v>
      </c>
      <c r="AU322" s="4">
        <v>0</v>
      </c>
      <c r="AV322" s="4">
        <v>0</v>
      </c>
      <c r="AW322" s="4">
        <v>0</v>
      </c>
      <c r="AX322" s="4">
        <v>46.488559075948253</v>
      </c>
      <c r="AY322" s="4">
        <v>1.5307937572215675E-2</v>
      </c>
      <c r="AZ322" s="4">
        <v>0.65662589795352622</v>
      </c>
      <c r="BA322" s="4" t="e">
        <v>#VALUE!</v>
      </c>
      <c r="BB322" s="4">
        <v>150.96746640000001</v>
      </c>
      <c r="BG322" s="4" t="s">
        <v>605</v>
      </c>
    </row>
    <row r="323" spans="1:59" x14ac:dyDescent="0.35">
      <c r="A323" s="4" t="s">
        <v>398</v>
      </c>
      <c r="B323" s="4" t="s">
        <v>236</v>
      </c>
      <c r="C323" s="4" t="s">
        <v>535</v>
      </c>
      <c r="D323" s="4" t="s">
        <v>400</v>
      </c>
      <c r="E323" s="4" t="s">
        <v>300</v>
      </c>
      <c r="F323" s="4">
        <v>49680</v>
      </c>
      <c r="G323" s="4">
        <v>2010</v>
      </c>
      <c r="H323" s="4">
        <v>48.183584000000003</v>
      </c>
      <c r="I323" s="4">
        <v>1270.7596170178529</v>
      </c>
      <c r="J323" s="4">
        <v>26373.289646072255</v>
      </c>
      <c r="M323" s="4">
        <v>143.57602759414954</v>
      </c>
      <c r="N323" s="4">
        <v>0</v>
      </c>
      <c r="O323" s="4">
        <v>8.7619689140923303</v>
      </c>
      <c r="P323" s="4">
        <v>0</v>
      </c>
      <c r="Q323" s="4">
        <v>0</v>
      </c>
      <c r="R323" s="4">
        <v>0</v>
      </c>
      <c r="S323" s="4">
        <v>0</v>
      </c>
      <c r="T323" s="4">
        <v>0</v>
      </c>
      <c r="U323" s="4">
        <v>6.8950640205693867</v>
      </c>
      <c r="V323" s="4">
        <v>0</v>
      </c>
      <c r="W323" s="4">
        <v>0.11291963377416074</v>
      </c>
      <c r="X323" s="4">
        <v>3.9698278818781269E-4</v>
      </c>
      <c r="Y323" s="4">
        <v>0.39698278818781269</v>
      </c>
      <c r="Z323" s="4">
        <v>0.39110097285650131</v>
      </c>
      <c r="AA323" s="4">
        <v>0.22492319377175007</v>
      </c>
      <c r="AB323" s="4">
        <v>8.6823988932075834E-4</v>
      </c>
      <c r="AC323" s="4">
        <v>2.3214629699112566</v>
      </c>
      <c r="AD323" s="4">
        <v>0.38762700991496907</v>
      </c>
      <c r="AE323" s="4">
        <v>0.11716861545995992</v>
      </c>
      <c r="AF323" s="4">
        <v>0.1032615600376046</v>
      </c>
      <c r="AG323" s="4">
        <v>5.1319749787513462E-2</v>
      </c>
      <c r="AH323" s="4">
        <v>0.73175770910688442</v>
      </c>
      <c r="AI323" s="4">
        <v>0.25051237377977298</v>
      </c>
      <c r="AJ323" s="4">
        <v>0.14058859907672833</v>
      </c>
      <c r="AK323" s="4">
        <v>5.1319749787513462E-2</v>
      </c>
      <c r="AL323" s="4">
        <v>8.431101750805782E-2</v>
      </c>
      <c r="AM323" s="4">
        <v>8.431101750805782E-2</v>
      </c>
      <c r="AN323" s="4">
        <v>3.3295481873550856</v>
      </c>
      <c r="AO323" s="4">
        <v>1.5551949196700484E-3</v>
      </c>
      <c r="AP323" s="4">
        <v>0.43000000000000005</v>
      </c>
      <c r="AQ323" s="4">
        <v>0</v>
      </c>
      <c r="AR323" s="4">
        <v>0</v>
      </c>
      <c r="AS323" s="4" t="s">
        <v>264</v>
      </c>
      <c r="AT323" s="4" t="s">
        <v>264</v>
      </c>
      <c r="AU323" s="4">
        <v>0</v>
      </c>
      <c r="AV323" s="4">
        <v>0</v>
      </c>
      <c r="AW323" s="4">
        <v>0</v>
      </c>
      <c r="AX323" s="4">
        <v>45.307486488490575</v>
      </c>
      <c r="AY323" s="4">
        <v>8.2389634649803686E-3</v>
      </c>
      <c r="AZ323" s="4">
        <v>0.31239801994922495</v>
      </c>
      <c r="BA323" s="4" t="e">
        <v>#VALUE!</v>
      </c>
      <c r="BB323" s="4">
        <v>150.96746640000001</v>
      </c>
      <c r="BG323" s="4" t="s">
        <v>606</v>
      </c>
    </row>
    <row r="324" spans="1:59" x14ac:dyDescent="0.35">
      <c r="A324" s="4" t="s">
        <v>398</v>
      </c>
      <c r="B324" s="4" t="s">
        <v>236</v>
      </c>
      <c r="C324" s="4" t="s">
        <v>535</v>
      </c>
      <c r="D324" s="4" t="s">
        <v>235</v>
      </c>
      <c r="E324" s="4" t="s">
        <v>300</v>
      </c>
      <c r="F324" s="4">
        <v>47853</v>
      </c>
      <c r="G324" s="4">
        <v>2015</v>
      </c>
      <c r="H324" s="4">
        <v>49.119718999999904</v>
      </c>
      <c r="I324" s="4">
        <v>1541.1841297767451</v>
      </c>
      <c r="J324" s="4">
        <v>31376.07790013514</v>
      </c>
      <c r="M324" s="4">
        <v>143.57602759414954</v>
      </c>
      <c r="N324" s="4">
        <v>0</v>
      </c>
      <c r="O324" s="4">
        <v>14.223756198132081</v>
      </c>
      <c r="P324" s="4">
        <v>0</v>
      </c>
      <c r="Q324" s="4">
        <v>0</v>
      </c>
      <c r="R324" s="4">
        <v>0</v>
      </c>
      <c r="S324" s="4">
        <v>0</v>
      </c>
      <c r="T324" s="4">
        <v>0</v>
      </c>
      <c r="U324" s="4">
        <v>9.2291089191221598</v>
      </c>
      <c r="V324" s="4">
        <v>0</v>
      </c>
      <c r="W324" s="4">
        <v>0.11291963377416073</v>
      </c>
      <c r="X324" s="4">
        <v>6.277886947061406E-4</v>
      </c>
      <c r="Y324" s="4">
        <v>0.62778869470614063</v>
      </c>
      <c r="Z324" s="4">
        <v>0.61824044041589188</v>
      </c>
      <c r="AA324" s="4">
        <v>0.36512942500504292</v>
      </c>
      <c r="AB324" s="4">
        <v>1.4094586077940873E-3</v>
      </c>
      <c r="AC324" s="4">
        <v>3.5918653064837129</v>
      </c>
      <c r="AD324" s="4">
        <v>0.62925492419560847</v>
      </c>
      <c r="AE324" s="4">
        <v>0.18866352917163159</v>
      </c>
      <c r="AF324" s="4">
        <v>0.16621087494672868</v>
      </c>
      <c r="AG324" s="4">
        <v>8.3309997591146434E-2</v>
      </c>
      <c r="AH324" s="4">
        <v>1.0409798596802122</v>
      </c>
      <c r="AI324" s="4">
        <v>0.39001571408890134</v>
      </c>
      <c r="AJ324" s="4">
        <v>0.22822472632699051</v>
      </c>
      <c r="AK324" s="4">
        <v>8.3309997591146434E-2</v>
      </c>
      <c r="AL324" s="4">
        <v>0.13686642461402629</v>
      </c>
      <c r="AM324" s="4">
        <v>0.13686642461402629</v>
      </c>
      <c r="AN324" s="4">
        <v>5.4050273552901906</v>
      </c>
      <c r="AO324" s="4">
        <v>2.5246281509150848E-3</v>
      </c>
      <c r="AP324" s="4">
        <v>0.43000000000000005</v>
      </c>
      <c r="AQ324" s="4">
        <v>0</v>
      </c>
      <c r="AR324" s="4">
        <v>0</v>
      </c>
      <c r="AS324" s="4" t="s">
        <v>264</v>
      </c>
      <c r="AT324" s="4" t="s">
        <v>264</v>
      </c>
      <c r="AU324" s="4">
        <v>0</v>
      </c>
      <c r="AV324" s="4">
        <v>0</v>
      </c>
      <c r="AW324" s="4">
        <v>0</v>
      </c>
      <c r="AX324" s="4">
        <v>44.136632121730564</v>
      </c>
      <c r="AY324" s="4">
        <v>1.2780787583620782E-2</v>
      </c>
      <c r="AZ324" s="4">
        <v>0.40734178517467717</v>
      </c>
      <c r="BA324" s="4" t="e">
        <v>#VALUE!</v>
      </c>
      <c r="BB324" s="4">
        <v>143.801895</v>
      </c>
      <c r="BG324" s="4" t="s">
        <v>607</v>
      </c>
    </row>
    <row r="325" spans="1:59" x14ac:dyDescent="0.35">
      <c r="A325" s="4" t="s">
        <v>398</v>
      </c>
      <c r="B325" s="4" t="s">
        <v>236</v>
      </c>
      <c r="C325" s="4" t="s">
        <v>535</v>
      </c>
      <c r="D325" s="4" t="s">
        <v>403</v>
      </c>
      <c r="E325" s="4" t="s">
        <v>300</v>
      </c>
      <c r="F325" s="4">
        <v>49680</v>
      </c>
      <c r="G325" s="4">
        <v>2020</v>
      </c>
      <c r="H325" s="4">
        <v>49.809726999999896</v>
      </c>
      <c r="I325" s="4">
        <v>1765.7352250687322</v>
      </c>
      <c r="J325" s="4">
        <v>35449.606561158944</v>
      </c>
      <c r="M325" s="4">
        <v>143.57602759414954</v>
      </c>
      <c r="N325" s="4">
        <v>0</v>
      </c>
      <c r="O325" s="4">
        <v>18.607305039975671</v>
      </c>
      <c r="P325" s="4">
        <v>0</v>
      </c>
      <c r="Q325" s="4">
        <v>0</v>
      </c>
      <c r="R325" s="4">
        <v>0</v>
      </c>
      <c r="S325" s="4">
        <v>0</v>
      </c>
      <c r="T325" s="4">
        <v>0</v>
      </c>
      <c r="U325" s="4">
        <v>10.537992772529853</v>
      </c>
      <c r="V325" s="4">
        <v>0</v>
      </c>
      <c r="W325" s="4">
        <v>0.11291963377416071</v>
      </c>
      <c r="X325" s="4">
        <v>7.994773329665385E-4</v>
      </c>
      <c r="Y325" s="4">
        <v>0.79947733296653845</v>
      </c>
      <c r="Z325" s="4">
        <v>0.78698644956674801</v>
      </c>
      <c r="AA325" s="4">
        <v>0.47765685065889829</v>
      </c>
      <c r="AB325" s="4">
        <v>1.8438326621408308E-3</v>
      </c>
      <c r="AC325" s="4">
        <v>4.5603343128988696</v>
      </c>
      <c r="AD325" s="4">
        <v>0.82318187680635946</v>
      </c>
      <c r="AE325" s="4">
        <v>0.24478915375627153</v>
      </c>
      <c r="AF325" s="4">
        <v>0.21557833962298789</v>
      </c>
      <c r="AG325" s="4">
        <v>0.10898489234943967</v>
      </c>
      <c r="AH325" s="4">
        <v>1.1695954914383095</v>
      </c>
      <c r="AI325" s="4">
        <v>0.48842627732553889</v>
      </c>
      <c r="AJ325" s="4">
        <v>0.29856017224120912</v>
      </c>
      <c r="AK325" s="4">
        <v>0.10898489234943967</v>
      </c>
      <c r="AL325" s="4">
        <v>0.17904660885979376</v>
      </c>
      <c r="AM325" s="4">
        <v>0.17904660885979376</v>
      </c>
      <c r="AN325" s="4">
        <v>7.0707759151907554</v>
      </c>
      <c r="AO325" s="4">
        <v>3.3026807730827008E-3</v>
      </c>
      <c r="AP325" s="4">
        <v>0.43000000000000005</v>
      </c>
      <c r="AQ325" s="4">
        <v>0</v>
      </c>
      <c r="AR325" s="4">
        <v>0</v>
      </c>
      <c r="AS325" s="4" t="s">
        <v>264</v>
      </c>
      <c r="AT325" s="4" t="s">
        <v>264</v>
      </c>
      <c r="AU325" s="4">
        <v>0</v>
      </c>
      <c r="AV325" s="4">
        <v>0</v>
      </c>
      <c r="AW325" s="4">
        <v>0</v>
      </c>
      <c r="AX325" s="4">
        <v>42.965777754970567</v>
      </c>
      <c r="AY325" s="4">
        <v>1.6050626677125538E-2</v>
      </c>
      <c r="AZ325" s="4">
        <v>0.45277305544800373</v>
      </c>
      <c r="BA325" s="4" t="e">
        <v>#VALUE!</v>
      </c>
      <c r="BB325" s="4">
        <v>136.6363236</v>
      </c>
      <c r="BG325" s="4" t="s">
        <v>608</v>
      </c>
    </row>
    <row r="326" spans="1:59" x14ac:dyDescent="0.35">
      <c r="A326" s="4" t="s">
        <v>398</v>
      </c>
      <c r="B326" s="4" t="s">
        <v>236</v>
      </c>
      <c r="C326" s="4" t="s">
        <v>535</v>
      </c>
      <c r="D326" s="4" t="s">
        <v>405</v>
      </c>
      <c r="E326" s="4" t="s">
        <v>300</v>
      </c>
      <c r="F326" s="4">
        <v>42372</v>
      </c>
      <c r="G326" s="4">
        <v>2025</v>
      </c>
      <c r="H326" s="4">
        <v>50.228752999999905</v>
      </c>
      <c r="I326" s="4">
        <v>1909.8176643748195</v>
      </c>
      <c r="J326" s="4">
        <v>38022.398532864696</v>
      </c>
      <c r="M326" s="4">
        <v>143.57602759414954</v>
      </c>
      <c r="N326" s="4">
        <v>0</v>
      </c>
      <c r="O326" s="4">
        <v>21.151046505640444</v>
      </c>
      <c r="P326" s="4">
        <v>0</v>
      </c>
      <c r="Q326" s="4">
        <v>0</v>
      </c>
      <c r="R326" s="4">
        <v>0</v>
      </c>
      <c r="S326" s="4">
        <v>0</v>
      </c>
      <c r="T326" s="4">
        <v>0</v>
      </c>
      <c r="U326" s="4">
        <v>11.074903589062915</v>
      </c>
      <c r="V326" s="4">
        <v>0</v>
      </c>
      <c r="W326" s="4">
        <v>0.11291963377416071</v>
      </c>
      <c r="X326" s="4">
        <v>9.1346735957678182E-4</v>
      </c>
      <c r="Y326" s="4">
        <v>0.91346735957678182</v>
      </c>
      <c r="Z326" s="4">
        <v>0.89926888993714804</v>
      </c>
      <c r="AA326" s="4">
        <v>0.54295569618056416</v>
      </c>
      <c r="AB326" s="4">
        <v>2.0958967621466222E-3</v>
      </c>
      <c r="AC326" s="4">
        <v>5.1093236085874549</v>
      </c>
      <c r="AD326" s="4">
        <v>0.93571627495361642</v>
      </c>
      <c r="AE326" s="4">
        <v>0.27801317508503076</v>
      </c>
      <c r="AF326" s="4">
        <v>0.24482827156594308</v>
      </c>
      <c r="AG326" s="4">
        <v>0.12388384677646098</v>
      </c>
      <c r="AH326" s="4">
        <v>1.216061060435861</v>
      </c>
      <c r="AI326" s="4">
        <v>0.55989357071498891</v>
      </c>
      <c r="AJ326" s="4">
        <v>0.33937531922215913</v>
      </c>
      <c r="AK326" s="4">
        <v>0.12388384677646098</v>
      </c>
      <c r="AL326" s="4">
        <v>0.20352346256132872</v>
      </c>
      <c r="AM326" s="4">
        <v>0.20352346256132872</v>
      </c>
      <c r="AN326" s="4">
        <v>8.0373976721433689</v>
      </c>
      <c r="AO326" s="4">
        <v>3.7541790428372575E-3</v>
      </c>
      <c r="AP326" s="4">
        <v>0.43000000000000005</v>
      </c>
      <c r="AQ326" s="4">
        <v>0</v>
      </c>
      <c r="AR326" s="4">
        <v>0</v>
      </c>
      <c r="AS326" s="4" t="s">
        <v>264</v>
      </c>
      <c r="AT326" s="4" t="s">
        <v>264</v>
      </c>
      <c r="AU326" s="4">
        <v>0</v>
      </c>
      <c r="AV326" s="4">
        <v>0</v>
      </c>
      <c r="AW326" s="4">
        <v>0</v>
      </c>
      <c r="AX326" s="4">
        <v>43.187809139050565</v>
      </c>
      <c r="AY326" s="4">
        <v>1.8186144489328326E-2</v>
      </c>
      <c r="AZ326" s="4">
        <v>0.47830082243783528</v>
      </c>
      <c r="BA326" s="4" t="e">
        <v>#VALUE!</v>
      </c>
      <c r="BB326" s="4">
        <v>137.99514479999999</v>
      </c>
      <c r="BG326" s="4" t="s">
        <v>609</v>
      </c>
    </row>
    <row r="327" spans="1:59" x14ac:dyDescent="0.35">
      <c r="A327" s="4" t="s">
        <v>398</v>
      </c>
      <c r="B327" s="4" t="s">
        <v>236</v>
      </c>
      <c r="C327" s="4" t="s">
        <v>535</v>
      </c>
      <c r="D327" s="4">
        <v>0</v>
      </c>
      <c r="E327" s="4" t="s">
        <v>300</v>
      </c>
      <c r="F327" s="4">
        <v>44199</v>
      </c>
      <c r="G327" s="4">
        <v>2030</v>
      </c>
      <c r="H327" s="4">
        <v>50.335040999999904</v>
      </c>
      <c r="I327" s="4">
        <v>2065.6571038367961</v>
      </c>
      <c r="J327" s="4">
        <v>41038.152801679447</v>
      </c>
      <c r="M327" s="4">
        <v>143.57602759414954</v>
      </c>
      <c r="N327" s="4">
        <v>0</v>
      </c>
      <c r="O327" s="4">
        <v>23.978067285234896</v>
      </c>
      <c r="P327" s="4">
        <v>0</v>
      </c>
      <c r="Q327" s="4">
        <v>0</v>
      </c>
      <c r="R327" s="4">
        <v>0</v>
      </c>
      <c r="S327" s="4">
        <v>0</v>
      </c>
      <c r="T327" s="4">
        <v>0</v>
      </c>
      <c r="U327" s="4">
        <v>11.607961089329645</v>
      </c>
      <c r="V327" s="4">
        <v>0</v>
      </c>
      <c r="W327" s="4">
        <v>0.11291963377416071</v>
      </c>
      <c r="X327" s="4">
        <v>1.0408840769049409E-3</v>
      </c>
      <c r="Y327" s="4">
        <v>1.040884076904941</v>
      </c>
      <c r="Z327" s="4">
        <v>1.0247878586740504</v>
      </c>
      <c r="AA327" s="4">
        <v>0.61552643328769951</v>
      </c>
      <c r="AB327" s="4">
        <v>2.3760315392553177E-3</v>
      </c>
      <c r="AC327" s="4">
        <v>5.7410821293583396</v>
      </c>
      <c r="AD327" s="4">
        <v>1.0607828692894175</v>
      </c>
      <c r="AE327" s="4">
        <v>0.31489965991036223</v>
      </c>
      <c r="AF327" s="4">
        <v>0.27730109721688312</v>
      </c>
      <c r="AG327" s="4">
        <v>0.14044199717340494</v>
      </c>
      <c r="AH327" s="4">
        <v>1.2500119592423831</v>
      </c>
      <c r="AI327" s="4">
        <v>0.64005208509958811</v>
      </c>
      <c r="AJ327" s="4">
        <v>0.38473577357446231</v>
      </c>
      <c r="AK327" s="4">
        <v>0.14044199717340494</v>
      </c>
      <c r="AL327" s="4">
        <v>0.23072613821345098</v>
      </c>
      <c r="AM327" s="4">
        <v>0.23072613821345098</v>
      </c>
      <c r="AN327" s="4">
        <v>9.1116655683892613</v>
      </c>
      <c r="AO327" s="4">
        <v>4.2559576267758199E-3</v>
      </c>
      <c r="AP327" s="4">
        <v>0.43000000000000005</v>
      </c>
      <c r="AQ327" s="4">
        <v>0</v>
      </c>
      <c r="AR327" s="4">
        <v>0</v>
      </c>
      <c r="AS327" s="4" t="s">
        <v>264</v>
      </c>
      <c r="AT327" s="4" t="s">
        <v>264</v>
      </c>
      <c r="AU327" s="4">
        <v>0</v>
      </c>
      <c r="AV327" s="4">
        <v>0</v>
      </c>
      <c r="AW327" s="4">
        <v>0</v>
      </c>
      <c r="AX327" s="4">
        <v>43.409840523130555</v>
      </c>
      <c r="AY327" s="4">
        <v>2.0679114513981283E-2</v>
      </c>
      <c r="AZ327" s="4">
        <v>0.50389973968650481</v>
      </c>
      <c r="BA327" s="4" t="e">
        <v>#VALUE!</v>
      </c>
      <c r="BB327" s="4">
        <v>139.35396599999999</v>
      </c>
      <c r="BG327" s="4" t="s">
        <v>610</v>
      </c>
    </row>
    <row r="328" spans="1:59" x14ac:dyDescent="0.35">
      <c r="A328" s="4" t="s">
        <v>398</v>
      </c>
      <c r="B328" s="4" t="s">
        <v>236</v>
      </c>
      <c r="C328" s="4" t="s">
        <v>535</v>
      </c>
      <c r="D328" s="4" t="s">
        <v>408</v>
      </c>
      <c r="E328" s="4" t="s">
        <v>300</v>
      </c>
      <c r="F328" s="4">
        <v>36891</v>
      </c>
      <c r="G328" s="4">
        <v>2035</v>
      </c>
      <c r="H328" s="4">
        <v>50.049216999999999</v>
      </c>
      <c r="I328" s="4">
        <v>2234.212904313149</v>
      </c>
      <c r="J328" s="4">
        <v>44640.316836787853</v>
      </c>
      <c r="M328" s="4">
        <v>143.57602759414954</v>
      </c>
      <c r="N328" s="4">
        <v>0</v>
      </c>
      <c r="O328" s="4">
        <v>27.086782577386803</v>
      </c>
      <c r="P328" s="4">
        <v>0</v>
      </c>
      <c r="Q328" s="4">
        <v>0</v>
      </c>
      <c r="R328" s="4">
        <v>0</v>
      </c>
      <c r="S328" s="4">
        <v>0</v>
      </c>
      <c r="T328" s="4">
        <v>0</v>
      </c>
      <c r="U328" s="4">
        <v>12.123635363977961</v>
      </c>
      <c r="V328" s="4">
        <v>0</v>
      </c>
      <c r="W328" s="4">
        <v>0.11291963377416073</v>
      </c>
      <c r="X328" s="4">
        <v>1.1758329119690722E-3</v>
      </c>
      <c r="Y328" s="4">
        <v>1.1758329119690722</v>
      </c>
      <c r="Z328" s="4">
        <v>1.1576498466555982</v>
      </c>
      <c r="AA328" s="4">
        <v>0.69532837950475235</v>
      </c>
      <c r="AB328" s="4">
        <v>2.6840799525345064E-3</v>
      </c>
      <c r="AC328" s="4">
        <v>6.4229014290840185</v>
      </c>
      <c r="AD328" s="4">
        <v>1.1983115486523039</v>
      </c>
      <c r="AE328" s="4">
        <v>0.3490041006206277</v>
      </c>
      <c r="AF328" s="4">
        <v>0.30706868957166306</v>
      </c>
      <c r="AG328" s="4">
        <v>0.15865006119623642</v>
      </c>
      <c r="AH328" s="4">
        <v>1.2313033540462632</v>
      </c>
      <c r="AI328" s="4">
        <v>0.72303374000336063</v>
      </c>
      <c r="AJ328" s="4">
        <v>0.4346161066522376</v>
      </c>
      <c r="AK328" s="4">
        <v>0.15865006119623642</v>
      </c>
      <c r="AL328" s="4">
        <v>0.26063938625095984</v>
      </c>
      <c r="AM328" s="4">
        <v>0.26063938625095984</v>
      </c>
      <c r="AN328" s="4">
        <v>10.292977379406985</v>
      </c>
      <c r="AO328" s="4">
        <v>4.8077352325237013E-3</v>
      </c>
      <c r="AP328" s="4">
        <v>0.43000000000000005</v>
      </c>
      <c r="AQ328" s="4">
        <v>0</v>
      </c>
      <c r="AR328" s="4">
        <v>0</v>
      </c>
      <c r="AS328" s="4" t="s">
        <v>264</v>
      </c>
      <c r="AT328" s="4" t="s">
        <v>264</v>
      </c>
      <c r="AU328" s="4">
        <v>0</v>
      </c>
      <c r="AV328" s="4">
        <v>0</v>
      </c>
      <c r="AW328" s="4">
        <v>0</v>
      </c>
      <c r="AX328" s="4">
        <v>43.409840523130548</v>
      </c>
      <c r="AY328" s="4">
        <v>2.3493532615486718E-2</v>
      </c>
      <c r="AZ328" s="4">
        <v>0.52628507771086919</v>
      </c>
      <c r="BA328" s="4" t="e">
        <v>#VALUE!</v>
      </c>
      <c r="BB328" s="4">
        <v>139.35396599999999</v>
      </c>
      <c r="BG328" s="4" t="s">
        <v>611</v>
      </c>
    </row>
    <row r="329" spans="1:59" x14ac:dyDescent="0.35">
      <c r="A329" s="4" t="s">
        <v>398</v>
      </c>
      <c r="B329" s="4" t="s">
        <v>236</v>
      </c>
      <c r="C329" s="4" t="s">
        <v>535</v>
      </c>
      <c r="D329" s="4">
        <v>0</v>
      </c>
      <c r="E329" s="4" t="s">
        <v>300</v>
      </c>
      <c r="F329" s="4">
        <v>47853</v>
      </c>
      <c r="G329" s="4">
        <v>2040</v>
      </c>
      <c r="H329" s="4">
        <v>49.353733999999903</v>
      </c>
      <c r="I329" s="4">
        <v>2416.5227096635213</v>
      </c>
      <c r="J329" s="4">
        <v>48963.320782648902</v>
      </c>
      <c r="M329" s="4">
        <v>143.57602759414954</v>
      </c>
      <c r="N329" s="4">
        <v>0</v>
      </c>
      <c r="O329" s="4">
        <v>30.43016184362682</v>
      </c>
      <c r="P329" s="4">
        <v>0</v>
      </c>
      <c r="Q329" s="4">
        <v>0</v>
      </c>
      <c r="R329" s="4">
        <v>0</v>
      </c>
      <c r="S329" s="4">
        <v>0</v>
      </c>
      <c r="T329" s="4">
        <v>0</v>
      </c>
      <c r="U329" s="4">
        <v>12.592541225430463</v>
      </c>
      <c r="V329" s="4">
        <v>0</v>
      </c>
      <c r="W329" s="4">
        <v>0.11291963377416073</v>
      </c>
      <c r="X329" s="4">
        <v>1.3209684727248929E-3</v>
      </c>
      <c r="Y329" s="4">
        <v>1.3209684727248929</v>
      </c>
      <c r="Z329" s="4">
        <v>1.3005410329312799</v>
      </c>
      <c r="AA329" s="4">
        <v>0.78115424238169884</v>
      </c>
      <c r="AB329" s="4">
        <v>3.0153816579547047E-3</v>
      </c>
      <c r="AC329" s="4">
        <v>7.1534961196905948</v>
      </c>
      <c r="AD329" s="4">
        <v>1.346221695411661</v>
      </c>
      <c r="AE329" s="4">
        <v>0.38453097892854698</v>
      </c>
      <c r="AF329" s="4">
        <v>0.33802350606932063</v>
      </c>
      <c r="AG329" s="4">
        <v>0.17823257616182078</v>
      </c>
      <c r="AH329" s="4">
        <v>1.1802023488847924</v>
      </c>
      <c r="AI329" s="4">
        <v>0.81227933453688572</v>
      </c>
      <c r="AJ329" s="4">
        <v>0.48826169839439415</v>
      </c>
      <c r="AK329" s="4">
        <v>0.17823257616182078</v>
      </c>
      <c r="AL329" s="4">
        <v>0.29281066083727703</v>
      </c>
      <c r="AM329" s="4">
        <v>0.29281066083727703</v>
      </c>
      <c r="AN329" s="4">
        <v>11.563461500578192</v>
      </c>
      <c r="AO329" s="4">
        <v>5.4011642323714242E-3</v>
      </c>
      <c r="AP329" s="4">
        <v>0.43000000000000005</v>
      </c>
      <c r="AQ329" s="4">
        <v>0</v>
      </c>
      <c r="AR329" s="4">
        <v>0</v>
      </c>
      <c r="AS329" s="4" t="s">
        <v>264</v>
      </c>
      <c r="AT329" s="4" t="s">
        <v>264</v>
      </c>
      <c r="AU329" s="4">
        <v>0</v>
      </c>
      <c r="AV329" s="4">
        <v>0</v>
      </c>
      <c r="AW329" s="4">
        <v>0</v>
      </c>
      <c r="AX329" s="4">
        <v>43.409840523130562</v>
      </c>
      <c r="AY329" s="4">
        <v>2.6765319777524745E-2</v>
      </c>
      <c r="AZ329" s="4">
        <v>0.54664020637688349</v>
      </c>
      <c r="BA329" s="4" t="e">
        <v>#VALUE!</v>
      </c>
      <c r="BB329" s="4">
        <v>139.35396599999999</v>
      </c>
      <c r="BG329" s="4" t="s">
        <v>612</v>
      </c>
    </row>
    <row r="330" spans="1:59" x14ac:dyDescent="0.35">
      <c r="A330" s="4" t="s">
        <v>398</v>
      </c>
      <c r="B330" s="4" t="s">
        <v>236</v>
      </c>
      <c r="C330" s="4" t="s">
        <v>535</v>
      </c>
      <c r="D330" s="4" t="s">
        <v>613</v>
      </c>
      <c r="E330" s="4" t="s">
        <v>300</v>
      </c>
      <c r="F330" s="4">
        <v>42372</v>
      </c>
      <c r="G330" s="4">
        <v>2045</v>
      </c>
      <c r="H330" s="4">
        <v>48.317751999999899</v>
      </c>
      <c r="I330" s="4">
        <v>2613.7088345726638</v>
      </c>
      <c r="J330" s="4">
        <v>54094.172977514958</v>
      </c>
      <c r="M330" s="4">
        <v>143.57602759414954</v>
      </c>
      <c r="N330" s="4">
        <v>0</v>
      </c>
      <c r="O330" s="4">
        <v>33.905510063546828</v>
      </c>
      <c r="P330" s="4">
        <v>0</v>
      </c>
      <c r="Q330" s="4">
        <v>0</v>
      </c>
      <c r="R330" s="4">
        <v>0</v>
      </c>
      <c r="S330" s="4">
        <v>0</v>
      </c>
      <c r="T330" s="4">
        <v>0</v>
      </c>
      <c r="U330" s="4">
        <v>12.972183288002052</v>
      </c>
      <c r="V330" s="4">
        <v>0</v>
      </c>
      <c r="W330" s="4">
        <v>0.11291963377416073</v>
      </c>
      <c r="X330" s="4">
        <v>1.4718327847139663E-3</v>
      </c>
      <c r="Y330" s="4">
        <v>1.4718327847139663</v>
      </c>
      <c r="Z330" s="4">
        <v>1.4490723811034314</v>
      </c>
      <c r="AA330" s="4">
        <v>0.87036780028831817</v>
      </c>
      <c r="AB330" s="4">
        <v>3.3597604138484107E-3</v>
      </c>
      <c r="AC330" s="4">
        <v>7.9251863307090877</v>
      </c>
      <c r="AD330" s="4">
        <v>1.4999701111055614</v>
      </c>
      <c r="AE330" s="4">
        <v>0.42844724398131762</v>
      </c>
      <c r="AF330" s="4">
        <v>0.37662827577596514</v>
      </c>
      <c r="AG330" s="4">
        <v>0.19858804681224951</v>
      </c>
      <c r="AH330" s="4">
        <v>1.3149901345501915</v>
      </c>
      <c r="AI330" s="4">
        <v>0.90504760681447161</v>
      </c>
      <c r="AJ330" s="4">
        <v>0.54402477428895979</v>
      </c>
      <c r="AK330" s="4">
        <v>0.19858804681224951</v>
      </c>
      <c r="AL330" s="4">
        <v>0.32625179119155273</v>
      </c>
      <c r="AM330" s="4">
        <v>0.32625179119155273</v>
      </c>
      <c r="AN330" s="4">
        <v>12.884093824147795</v>
      </c>
      <c r="AO330" s="4">
        <v>6.0180168996995468E-3</v>
      </c>
      <c r="AP330" s="4">
        <v>0.43000000000000005</v>
      </c>
      <c r="AQ330" s="4">
        <v>0</v>
      </c>
      <c r="AR330" s="4">
        <v>0</v>
      </c>
      <c r="AS330" s="4" t="s">
        <v>264</v>
      </c>
      <c r="AT330" s="4" t="s">
        <v>264</v>
      </c>
      <c r="AU330" s="4">
        <v>0</v>
      </c>
      <c r="AV330" s="4">
        <v>0</v>
      </c>
      <c r="AW330" s="4">
        <v>0</v>
      </c>
      <c r="AX330" s="4">
        <v>43.409840523130562</v>
      </c>
      <c r="AY330" s="4">
        <v>3.0461532745024424E-2</v>
      </c>
      <c r="AZ330" s="4">
        <v>0.56312040776898853</v>
      </c>
      <c r="BA330" s="4" t="e">
        <v>#VALUE!</v>
      </c>
      <c r="BB330" s="4">
        <v>139.35396599999999</v>
      </c>
      <c r="BG330" s="4" t="s">
        <v>614</v>
      </c>
    </row>
    <row r="331" spans="1:59" x14ac:dyDescent="0.35">
      <c r="A331" s="4" t="s">
        <v>398</v>
      </c>
      <c r="B331" s="4" t="s">
        <v>236</v>
      </c>
      <c r="C331" s="4" t="s">
        <v>535</v>
      </c>
      <c r="D331" s="4" t="s">
        <v>178</v>
      </c>
      <c r="E331" s="4" t="s">
        <v>300</v>
      </c>
      <c r="F331" s="4">
        <v>35064</v>
      </c>
      <c r="G331" s="4">
        <v>2050</v>
      </c>
      <c r="H331" s="4">
        <v>47.049782</v>
      </c>
      <c r="I331" s="4">
        <v>2826.9851736151954</v>
      </c>
      <c r="J331" s="4">
        <v>60084.979216592234</v>
      </c>
      <c r="M331" s="4">
        <v>143.57602759414954</v>
      </c>
      <c r="N331" s="4">
        <v>0</v>
      </c>
      <c r="O331" s="4">
        <v>37.372141392478696</v>
      </c>
      <c r="P331" s="4">
        <v>0</v>
      </c>
      <c r="Q331" s="4">
        <v>0</v>
      </c>
      <c r="R331" s="4">
        <v>0</v>
      </c>
      <c r="S331" s="4">
        <v>0</v>
      </c>
      <c r="T331" s="4">
        <v>0</v>
      </c>
      <c r="U331" s="4">
        <v>13.21978683909636</v>
      </c>
      <c r="V331" s="4">
        <v>0</v>
      </c>
      <c r="W331" s="4">
        <v>0.11291963377416073</v>
      </c>
      <c r="X331" s="4">
        <v>1.6223186978553867E-3</v>
      </c>
      <c r="Y331" s="4">
        <v>1.6223186978553867</v>
      </c>
      <c r="Z331" s="4">
        <v>1.5972311819829355</v>
      </c>
      <c r="AA331" s="4">
        <v>0.95935759216928318</v>
      </c>
      <c r="AB331" s="4">
        <v>3.7032753967087984E-3</v>
      </c>
      <c r="AC331" s="4">
        <v>8.6855657950091363</v>
      </c>
      <c r="AD331" s="4">
        <v>1.6533328940241561</v>
      </c>
      <c r="AE331" s="4">
        <v>0.47225335797271351</v>
      </c>
      <c r="AF331" s="4">
        <v>0.4151362167483762</v>
      </c>
      <c r="AG331" s="4">
        <v>0.21889246173892221</v>
      </c>
      <c r="AH331" s="4">
        <v>1.4494398446157286</v>
      </c>
      <c r="AI331" s="4">
        <v>0.99758319710871923</v>
      </c>
      <c r="AJ331" s="4">
        <v>0.59964798487421622</v>
      </c>
      <c r="AK331" s="4">
        <v>0.21889246173892221</v>
      </c>
      <c r="AL331" s="4">
        <v>0.35960904428537221</v>
      </c>
      <c r="AM331" s="4">
        <v>0.35960904428537221</v>
      </c>
      <c r="AN331" s="4">
        <v>14.201413729141903</v>
      </c>
      <c r="AO331" s="4">
        <v>6.6333223731591447E-3</v>
      </c>
      <c r="AP331" s="4">
        <v>0.43000000000000005</v>
      </c>
      <c r="AQ331" s="4">
        <v>0</v>
      </c>
      <c r="AR331" s="4">
        <v>0</v>
      </c>
      <c r="AS331" s="4" t="s">
        <v>264</v>
      </c>
      <c r="AT331" s="4" t="s">
        <v>264</v>
      </c>
      <c r="AU331" s="4">
        <v>0</v>
      </c>
      <c r="AV331" s="4">
        <v>0</v>
      </c>
      <c r="AW331" s="4">
        <v>0</v>
      </c>
      <c r="AX331" s="4">
        <v>43.409840523130562</v>
      </c>
      <c r="AY331" s="4">
        <v>3.4480897230414087E-2</v>
      </c>
      <c r="AZ331" s="4">
        <v>0.57386883843495318</v>
      </c>
      <c r="BA331" s="4" t="e">
        <v>#VALUE!</v>
      </c>
      <c r="BB331" s="4">
        <v>139.35396599999999</v>
      </c>
      <c r="BG331" s="4" t="s">
        <v>615</v>
      </c>
    </row>
    <row r="332" spans="1:59" x14ac:dyDescent="0.35">
      <c r="A332" s="4" t="s">
        <v>398</v>
      </c>
      <c r="B332" s="4" t="s">
        <v>236</v>
      </c>
      <c r="C332" s="4" t="s">
        <v>535</v>
      </c>
      <c r="D332" s="4" t="s">
        <v>537</v>
      </c>
      <c r="E332" s="4" t="s">
        <v>176</v>
      </c>
      <c r="F332" s="4">
        <v>53334</v>
      </c>
      <c r="G332" s="4">
        <v>2000</v>
      </c>
      <c r="H332" s="4">
        <v>45.987623999999904</v>
      </c>
      <c r="I332" s="4">
        <v>874.68047424052702</v>
      </c>
      <c r="J332" s="4">
        <v>19019.910101042158</v>
      </c>
      <c r="K332" s="4">
        <v>1.0980869434771512E-5</v>
      </c>
      <c r="L332" s="4">
        <v>9.6361929756764685E-3</v>
      </c>
      <c r="M332" s="4">
        <v>79.116277496934572</v>
      </c>
      <c r="N332" s="4">
        <v>0</v>
      </c>
      <c r="O332" s="4">
        <v>7.8185423877000018</v>
      </c>
      <c r="P332" s="4">
        <v>1.1497856452500004</v>
      </c>
      <c r="Q332" s="4">
        <v>3.1850000000000003E-2</v>
      </c>
      <c r="R332" s="4">
        <v>6.8799999999999998E-3</v>
      </c>
      <c r="S332" s="4">
        <v>6.9257763784447894E-4</v>
      </c>
      <c r="T332" s="4">
        <v>0</v>
      </c>
      <c r="U332" s="4">
        <v>8.9387411951647078</v>
      </c>
      <c r="V332" s="4">
        <v>0</v>
      </c>
      <c r="W332" s="4">
        <v>0.1168690939865471</v>
      </c>
      <c r="X332" s="4">
        <v>2.1346914089125286E-3</v>
      </c>
      <c r="Y332" s="4">
        <v>2.1346914089125284</v>
      </c>
      <c r="Z332" s="4">
        <v>1.9036556666222095</v>
      </c>
      <c r="AA332" s="4">
        <v>2.5076760846478701</v>
      </c>
      <c r="AB332" s="4">
        <v>0.56491221534940284</v>
      </c>
      <c r="AC332" s="4">
        <v>14.373344362254814</v>
      </c>
      <c r="AD332" s="4">
        <v>11.304053621886435</v>
      </c>
      <c r="AE332" s="4">
        <v>1.0065085489061034</v>
      </c>
      <c r="AF332" s="4">
        <v>0.87666198302990417</v>
      </c>
      <c r="AG332" s="4">
        <v>0.34227489570775355</v>
      </c>
      <c r="AH332" s="4">
        <v>1.0026911324344321</v>
      </c>
      <c r="AI332" s="4">
        <v>0.37402315041179923</v>
      </c>
      <c r="AJ332" s="4">
        <v>1.5296325162104103</v>
      </c>
      <c r="AK332" s="4">
        <v>13.48522970816124</v>
      </c>
      <c r="AL332" s="4">
        <v>0.34227489570775355</v>
      </c>
      <c r="AM332" s="4">
        <v>0.80437358095252021</v>
      </c>
      <c r="AN332" s="4">
        <v>20.653829164966847</v>
      </c>
      <c r="AO332" s="4">
        <v>9.6471738451112399E-3</v>
      </c>
      <c r="AP332" s="4">
        <v>0</v>
      </c>
      <c r="AQ332" s="4">
        <v>0</v>
      </c>
      <c r="AR332" s="4">
        <v>0</v>
      </c>
      <c r="AS332" s="4">
        <v>16.327924187725628</v>
      </c>
      <c r="AT332" s="4">
        <v>20.446563291139242</v>
      </c>
      <c r="AU332" s="4">
        <v>1330.363205115349</v>
      </c>
      <c r="AV332" s="4">
        <v>1856.5994607180696</v>
      </c>
      <c r="AW332" s="4">
        <v>0</v>
      </c>
      <c r="AX332" s="4">
        <v>273.02933245853967</v>
      </c>
      <c r="AY332" s="4">
        <v>4.6418823658133171E-2</v>
      </c>
      <c r="AZ332" s="4">
        <v>2.4405385415354695</v>
      </c>
      <c r="BA332" s="4">
        <v>56.653549664871072</v>
      </c>
      <c r="BB332" s="4">
        <v>150.96746640000001</v>
      </c>
      <c r="BG332" s="4" t="s">
        <v>616</v>
      </c>
    </row>
    <row r="333" spans="1:59" x14ac:dyDescent="0.35">
      <c r="A333" s="4" t="s">
        <v>398</v>
      </c>
      <c r="B333" s="4" t="s">
        <v>236</v>
      </c>
      <c r="C333" s="4" t="s">
        <v>535</v>
      </c>
      <c r="D333" s="4" t="s">
        <v>539</v>
      </c>
      <c r="E333" s="4" t="s">
        <v>176</v>
      </c>
      <c r="F333" s="4">
        <v>49680</v>
      </c>
      <c r="G333" s="4">
        <v>2005</v>
      </c>
      <c r="H333" s="4">
        <v>47.044125999999999</v>
      </c>
      <c r="I333" s="4">
        <v>1096.741</v>
      </c>
      <c r="J333" s="4">
        <v>23313.027433010448</v>
      </c>
      <c r="K333" s="4">
        <v>4.0050478564073492E-5</v>
      </c>
      <c r="L333" s="4">
        <v>1.0087181297903407E-2</v>
      </c>
      <c r="M333" s="4">
        <v>111.34615254554205</v>
      </c>
      <c r="N333" s="4">
        <v>0</v>
      </c>
      <c r="O333" s="4">
        <v>8.7172081857517973</v>
      </c>
      <c r="P333" s="4">
        <v>1.3411089516541226</v>
      </c>
      <c r="Q333" s="4">
        <v>4.7899999999999998E-2</v>
      </c>
      <c r="R333" s="4">
        <v>1.3205E-2</v>
      </c>
      <c r="S333" s="4">
        <v>1.0181930045846744E-3</v>
      </c>
      <c r="T333" s="4">
        <v>0</v>
      </c>
      <c r="U333" s="4">
        <v>7.948283310053875</v>
      </c>
      <c r="V333" s="4">
        <v>0</v>
      </c>
      <c r="W333" s="4">
        <v>0.12065779785225227</v>
      </c>
      <c r="X333" s="4">
        <v>2.2478863175251352E-3</v>
      </c>
      <c r="Y333" s="4">
        <v>2.2478863175251353</v>
      </c>
      <c r="Z333" s="4">
        <v>1.9997489047660579</v>
      </c>
      <c r="AA333" s="4">
        <v>2.6283704657494833</v>
      </c>
      <c r="AB333" s="4">
        <v>0.61217500374275302</v>
      </c>
      <c r="AC333" s="4">
        <v>14.855547094595625</v>
      </c>
      <c r="AD333" s="4">
        <v>14.281364387551253</v>
      </c>
      <c r="AE333" s="4">
        <v>0.57355279709783547</v>
      </c>
      <c r="AF333" s="4">
        <v>0.47579240173973814</v>
      </c>
      <c r="AG333" s="4">
        <v>0.20633662148377255</v>
      </c>
      <c r="AH333" s="4">
        <v>1.0518507281584242</v>
      </c>
      <c r="AI333" s="4">
        <v>0.39285943758297415</v>
      </c>
      <c r="AJ333" s="4">
        <v>1.6068894671830838</v>
      </c>
      <c r="AK333" s="4">
        <v>13.922244899680585</v>
      </c>
      <c r="AL333" s="4">
        <v>0.20633662148377255</v>
      </c>
      <c r="AM333" s="4">
        <v>0.39982568426866766</v>
      </c>
      <c r="AN333" s="4">
        <v>21.697981271660048</v>
      </c>
      <c r="AO333" s="4">
        <v>1.0134885678764562E-2</v>
      </c>
      <c r="AP333" s="4">
        <v>0</v>
      </c>
      <c r="AQ333" s="4">
        <v>0</v>
      </c>
      <c r="AR333" s="4">
        <v>0</v>
      </c>
      <c r="AS333" s="4">
        <v>13.797468901658821</v>
      </c>
      <c r="AT333" s="4">
        <v>18.472887181626163</v>
      </c>
      <c r="AU333" s="4">
        <v>1198.17965960271</v>
      </c>
      <c r="AV333" s="4">
        <v>1676.1399696516785</v>
      </c>
      <c r="AW333" s="4">
        <v>0</v>
      </c>
      <c r="AX333" s="4">
        <v>257.86768763871976</v>
      </c>
      <c r="AY333" s="4">
        <v>4.7782507799701397E-2</v>
      </c>
      <c r="AZ333" s="4">
        <v>2.0496054378610222</v>
      </c>
      <c r="BA333" s="4">
        <v>51.184867427151183</v>
      </c>
      <c r="BB333" s="4">
        <v>150.96746640000001</v>
      </c>
      <c r="BG333" s="4" t="s">
        <v>617</v>
      </c>
    </row>
    <row r="334" spans="1:59" x14ac:dyDescent="0.35">
      <c r="A334" s="4" t="s">
        <v>398</v>
      </c>
      <c r="B334" s="4" t="s">
        <v>236</v>
      </c>
      <c r="C334" s="4" t="s">
        <v>535</v>
      </c>
      <c r="D334" s="4" t="s">
        <v>541</v>
      </c>
      <c r="E334" s="4" t="s">
        <v>176</v>
      </c>
      <c r="F334" s="4">
        <v>46026</v>
      </c>
      <c r="G334" s="4">
        <v>2010</v>
      </c>
      <c r="H334" s="4">
        <v>48.183584000000003</v>
      </c>
      <c r="I334" s="4">
        <v>1270.7596170178529</v>
      </c>
      <c r="J334" s="4">
        <v>26373.289646072255</v>
      </c>
      <c r="K334" s="4">
        <v>9.7506215795924476E-5</v>
      </c>
      <c r="L334" s="4">
        <v>1.1122876145714129E-2</v>
      </c>
      <c r="M334" s="4">
        <v>143.57602759414954</v>
      </c>
      <c r="N334" s="4">
        <v>0</v>
      </c>
      <c r="O334" s="4">
        <v>10.571998740242705</v>
      </c>
      <c r="P334" s="4">
        <v>1.6780950381337627</v>
      </c>
      <c r="Q334" s="4">
        <v>3.7280000000000001E-2</v>
      </c>
      <c r="R334" s="4">
        <v>1.1269199777118967E-2</v>
      </c>
      <c r="S334" s="4">
        <v>7.7370749340688306E-4</v>
      </c>
      <c r="T334" s="4">
        <v>0</v>
      </c>
      <c r="U334" s="4">
        <v>8.3194324077219868</v>
      </c>
      <c r="V334" s="4">
        <v>0</v>
      </c>
      <c r="W334" s="4">
        <v>0.13624634345473041</v>
      </c>
      <c r="X334" s="4">
        <v>2.5213086273220054E-3</v>
      </c>
      <c r="Y334" s="4">
        <v>2.5213086273220053</v>
      </c>
      <c r="Z334" s="4">
        <v>2.2587597993691815</v>
      </c>
      <c r="AA334" s="4">
        <v>2.9301520408878212</v>
      </c>
      <c r="AB334" s="4">
        <v>0.6352182111766056</v>
      </c>
      <c r="AC334" s="4">
        <v>15.123043460063062</v>
      </c>
      <c r="AD334" s="4">
        <v>12.800356758454353</v>
      </c>
      <c r="AE334" s="4">
        <v>0.39206013144147811</v>
      </c>
      <c r="AF334" s="4">
        <v>0.30210378047026659</v>
      </c>
      <c r="AG334" s="4">
        <v>0.17064876380081018</v>
      </c>
      <c r="AH334" s="4">
        <v>1.1722038323908031</v>
      </c>
      <c r="AI334" s="4">
        <v>0.4435590626407695</v>
      </c>
      <c r="AJ334" s="4">
        <v>1.815200736728412</v>
      </c>
      <c r="AK334" s="4">
        <v>14.071753183549722</v>
      </c>
      <c r="AL334" s="4">
        <v>0.17064876380081018</v>
      </c>
      <c r="AM334" s="4">
        <v>0.21652884558370758</v>
      </c>
      <c r="AN334" s="4">
        <v>24.507926521035554</v>
      </c>
      <c r="AO334" s="4">
        <v>1.1447379846284392E-2</v>
      </c>
      <c r="AP334" s="4">
        <v>0</v>
      </c>
      <c r="AQ334" s="4">
        <v>0</v>
      </c>
      <c r="AR334" s="4">
        <v>0</v>
      </c>
      <c r="AS334" s="4">
        <v>13.44041225551798</v>
      </c>
      <c r="AT334" s="4">
        <v>16.621425276970591</v>
      </c>
      <c r="AU334" s="4">
        <v>1081.7031785917959</v>
      </c>
      <c r="AV334" s="4">
        <v>1502.4826186995908</v>
      </c>
      <c r="AW334" s="4">
        <v>0</v>
      </c>
      <c r="AX334" s="4">
        <v>238.48930455549058</v>
      </c>
      <c r="AY334" s="4">
        <v>5.232712924223331E-2</v>
      </c>
      <c r="AZ334" s="4">
        <v>1.9840956492140269</v>
      </c>
      <c r="BA334" s="4">
        <v>46.054817576011779</v>
      </c>
      <c r="BB334" s="4">
        <v>150.96746640000001</v>
      </c>
      <c r="BG334" s="4" t="s">
        <v>618</v>
      </c>
    </row>
    <row r="335" spans="1:59" x14ac:dyDescent="0.35">
      <c r="A335" s="4" t="s">
        <v>398</v>
      </c>
      <c r="B335" s="4" t="s">
        <v>236</v>
      </c>
      <c r="C335" s="4" t="s">
        <v>535</v>
      </c>
      <c r="D335" s="4" t="s">
        <v>543</v>
      </c>
      <c r="E335" s="4" t="s">
        <v>176</v>
      </c>
      <c r="F335" s="4">
        <v>44199</v>
      </c>
      <c r="G335" s="4">
        <v>2015</v>
      </c>
      <c r="H335" s="4">
        <v>49.119718999999904</v>
      </c>
      <c r="I335" s="4">
        <v>1541.1841297767451</v>
      </c>
      <c r="J335" s="4">
        <v>31376.07790013514</v>
      </c>
      <c r="K335" s="4">
        <v>1.7982458262057917E-4</v>
      </c>
      <c r="L335" s="4">
        <v>1.7142353247377954E-2</v>
      </c>
      <c r="M335" s="4">
        <v>143.57602759414954</v>
      </c>
      <c r="N335" s="4">
        <v>0</v>
      </c>
      <c r="O335" s="4">
        <v>17.162071000539406</v>
      </c>
      <c r="P335" s="4">
        <v>2.7241382540538739</v>
      </c>
      <c r="Q335" s="4">
        <v>6.9849698821894207E-2</v>
      </c>
      <c r="R335" s="4">
        <v>9.8158718399735233E-3</v>
      </c>
      <c r="S335" s="4">
        <v>1.42202969080288E-3</v>
      </c>
      <c r="T335" s="4">
        <v>0</v>
      </c>
      <c r="U335" s="4">
        <v>11.135639583198596</v>
      </c>
      <c r="V335" s="4">
        <v>0</v>
      </c>
      <c r="W335" s="4">
        <v>0.13624634345473041</v>
      </c>
      <c r="X335" s="4">
        <v>3.7612399279115102E-3</v>
      </c>
      <c r="Y335" s="4">
        <v>3.7612399279115101</v>
      </c>
      <c r="Z335" s="4">
        <v>3.4868003703993899</v>
      </c>
      <c r="AA335" s="4">
        <v>4.5136214779218458</v>
      </c>
      <c r="AB335" s="4">
        <v>0.54227859249689203</v>
      </c>
      <c r="AC335" s="4">
        <v>13.41443816529857</v>
      </c>
      <c r="AD335" s="4">
        <v>11.564876666610711</v>
      </c>
      <c r="AE335" s="4">
        <v>0.44056589630273302</v>
      </c>
      <c r="AF335" s="4">
        <v>0.31488276903800672</v>
      </c>
      <c r="AG335" s="4">
        <v>0.17012454524231518</v>
      </c>
      <c r="AH335" s="4">
        <v>1.8079984190268694</v>
      </c>
      <c r="AI335" s="4">
        <v>0.68465965544321783</v>
      </c>
      <c r="AJ335" s="4">
        <v>2.8021407149561721</v>
      </c>
      <c r="AK335" s="4">
        <v>11.791490360507277</v>
      </c>
      <c r="AL335" s="4">
        <v>0.17012454524231518</v>
      </c>
      <c r="AM335" s="4">
        <v>0.18277497466980333</v>
      </c>
      <c r="AN335" s="4">
        <v>37.834387952539984</v>
      </c>
      <c r="AO335" s="4">
        <v>1.7672021734383384E-2</v>
      </c>
      <c r="AP335" s="4">
        <v>0</v>
      </c>
      <c r="AQ335" s="4">
        <v>0</v>
      </c>
      <c r="AR335" s="4">
        <v>0</v>
      </c>
      <c r="AS335" s="4">
        <v>13.44041225551798</v>
      </c>
      <c r="AT335" s="4">
        <v>15.647017360627569</v>
      </c>
      <c r="AU335" s="4">
        <v>1028.6338113662991</v>
      </c>
      <c r="AV335" s="4">
        <v>1380.7081642476453</v>
      </c>
      <c r="AW335" s="4">
        <v>0</v>
      </c>
      <c r="AX335" s="4">
        <v>219.1600260710548</v>
      </c>
      <c r="AY335" s="4">
        <v>7.6572912151869552E-2</v>
      </c>
      <c r="AZ335" s="4">
        <v>2.4404870613716745</v>
      </c>
      <c r="BA335" s="4">
        <v>43.354918013609222</v>
      </c>
      <c r="BB335" s="4">
        <v>143.801895</v>
      </c>
      <c r="BG335" s="4" t="s">
        <v>619</v>
      </c>
    </row>
    <row r="336" spans="1:59" x14ac:dyDescent="0.35">
      <c r="A336" s="4" t="s">
        <v>398</v>
      </c>
      <c r="B336" s="4" t="s">
        <v>236</v>
      </c>
      <c r="C336" s="4" t="s">
        <v>535</v>
      </c>
      <c r="D336" s="4" t="s">
        <v>545</v>
      </c>
      <c r="E336" s="4" t="s">
        <v>176</v>
      </c>
      <c r="F336" s="4">
        <v>42372</v>
      </c>
      <c r="G336" s="4">
        <v>2020</v>
      </c>
      <c r="H336" s="4">
        <v>49.809726999999896</v>
      </c>
      <c r="I336" s="4">
        <v>1765.7352250687322</v>
      </c>
      <c r="J336" s="4">
        <v>35449.606561158944</v>
      </c>
      <c r="K336" s="4">
        <v>2.4474633401574649E-4</v>
      </c>
      <c r="L336" s="4">
        <v>2.196631637149592E-2</v>
      </c>
      <c r="M336" s="4">
        <v>143.57602759414954</v>
      </c>
      <c r="N336" s="4">
        <v>0</v>
      </c>
      <c r="O336" s="4">
        <v>22.451164500885792</v>
      </c>
      <c r="P336" s="4">
        <v>3.5636769049025068</v>
      </c>
      <c r="Q336" s="4">
        <v>9.1376330894936075E-2</v>
      </c>
      <c r="R336" s="4">
        <v>1.1223548815724849E-2</v>
      </c>
      <c r="S336" s="4">
        <v>1.8345077638136074E-3</v>
      </c>
      <c r="T336" s="4">
        <v>0</v>
      </c>
      <c r="U336" s="4">
        <v>12.714910017164021</v>
      </c>
      <c r="V336" s="4">
        <v>0</v>
      </c>
      <c r="W336" s="4">
        <v>0.13624634345473041</v>
      </c>
      <c r="X336" s="4">
        <v>4.7036308361337259E-3</v>
      </c>
      <c r="Y336" s="4">
        <v>4.7036308361337262</v>
      </c>
      <c r="Z336" s="4">
        <v>4.4707417139815577</v>
      </c>
      <c r="AA336" s="4">
        <v>5.7795763679321199</v>
      </c>
      <c r="AB336" s="4">
        <v>0.29664333205995086</v>
      </c>
      <c r="AC336" s="4">
        <v>8.242112073052839</v>
      </c>
      <c r="AD336" s="4">
        <v>10.437752620711301</v>
      </c>
      <c r="AE336" s="4">
        <v>0.40765931991112375</v>
      </c>
      <c r="AF336" s="4">
        <v>0.25913392222916992</v>
      </c>
      <c r="AG336" s="4">
        <v>9.2186468572487384E-2</v>
      </c>
      <c r="AH336" s="4">
        <v>2.3174692405493635</v>
      </c>
      <c r="AI336" s="4">
        <v>0.87783842693168923</v>
      </c>
      <c r="AJ336" s="4">
        <v>3.5929032870498685</v>
      </c>
      <c r="AK336" s="4">
        <v>6.1611387061355556</v>
      </c>
      <c r="AL336" s="4">
        <v>9.2186468572487384E-2</v>
      </c>
      <c r="AM336" s="4">
        <v>8.9742897397385502E-2</v>
      </c>
      <c r="AN336" s="4">
        <v>48.511870183152979</v>
      </c>
      <c r="AO336" s="4">
        <v>2.2659354905586893E-2</v>
      </c>
      <c r="AP336" s="4">
        <v>0</v>
      </c>
      <c r="AQ336" s="4">
        <v>0</v>
      </c>
      <c r="AR336" s="4">
        <v>0</v>
      </c>
      <c r="AS336" s="4">
        <v>13.44041225551798</v>
      </c>
      <c r="AT336" s="4">
        <v>15.272128954532366</v>
      </c>
      <c r="AU336" s="4">
        <v>1008.2011874048278</v>
      </c>
      <c r="AV336" s="4">
        <v>1319.8813926321432</v>
      </c>
      <c r="AW336" s="4">
        <v>0</v>
      </c>
      <c r="AX336" s="4">
        <v>209.50498295748304</v>
      </c>
      <c r="AY336" s="4">
        <v>9.4431973821774526E-2</v>
      </c>
      <c r="AZ336" s="4">
        <v>2.6638370064518786</v>
      </c>
      <c r="BA336" s="4">
        <v>42.316173329180863</v>
      </c>
      <c r="BB336" s="4">
        <v>136.6363236</v>
      </c>
      <c r="BG336" s="4" t="s">
        <v>620</v>
      </c>
    </row>
    <row r="337" spans="1:59" x14ac:dyDescent="0.35">
      <c r="A337" s="4" t="s">
        <v>398</v>
      </c>
      <c r="B337" s="4" t="s">
        <v>236</v>
      </c>
      <c r="C337" s="4" t="s">
        <v>535</v>
      </c>
      <c r="D337" s="4" t="s">
        <v>547</v>
      </c>
      <c r="E337" s="4" t="s">
        <v>176</v>
      </c>
      <c r="F337" s="4">
        <v>47853</v>
      </c>
      <c r="G337" s="4">
        <v>2025</v>
      </c>
      <c r="H337" s="4">
        <v>50.228752999999905</v>
      </c>
      <c r="I337" s="4">
        <v>1909.8176643748195</v>
      </c>
      <c r="J337" s="4">
        <v>38022.398532864696</v>
      </c>
      <c r="K337" s="4">
        <v>2.8213546342749861E-4</v>
      </c>
      <c r="L337" s="4">
        <v>2.476866279059502E-2</v>
      </c>
      <c r="M337" s="4">
        <v>143.57602759414954</v>
      </c>
      <c r="N337" s="4">
        <v>0</v>
      </c>
      <c r="O337" s="4">
        <v>25.520386936411512</v>
      </c>
      <c r="P337" s="4">
        <v>4.0508550692716687</v>
      </c>
      <c r="Q337" s="4">
        <v>0.10386807869927356</v>
      </c>
      <c r="R337" s="4">
        <v>8.4530495312499891E-3</v>
      </c>
      <c r="S337" s="4">
        <v>2.0679008037343422E-3</v>
      </c>
      <c r="T337" s="4">
        <v>0</v>
      </c>
      <c r="U337" s="4">
        <v>13.362734784823363</v>
      </c>
      <c r="V337" s="4">
        <v>0</v>
      </c>
      <c r="W337" s="4">
        <v>0.13624634345473041</v>
      </c>
      <c r="X337" s="4">
        <v>5.2538588657248678E-3</v>
      </c>
      <c r="Y337" s="4">
        <v>5.2538588657248679</v>
      </c>
      <c r="Z337" s="4">
        <v>5.0422726017069586</v>
      </c>
      <c r="AA337" s="4">
        <v>6.5151273691076277</v>
      </c>
      <c r="AB337" s="4">
        <v>0.16344993218194026</v>
      </c>
      <c r="AC337" s="4">
        <v>5.4513719913329162</v>
      </c>
      <c r="AD337" s="4">
        <v>10.021924007322301</v>
      </c>
      <c r="AE337" s="4">
        <v>0.39451870686608287</v>
      </c>
      <c r="AF337" s="4">
        <v>0.23224830524312112</v>
      </c>
      <c r="AG337" s="4">
        <v>4.9451338912448621E-2</v>
      </c>
      <c r="AH337" s="4">
        <v>2.6134163186166486</v>
      </c>
      <c r="AI337" s="4">
        <v>0.99004860900149616</v>
      </c>
      <c r="AJ337" s="4">
        <v>4.0522239927054624</v>
      </c>
      <c r="AK337" s="4">
        <v>3.1043514422086118</v>
      </c>
      <c r="AL337" s="4">
        <v>4.9451338912448621E-2</v>
      </c>
      <c r="AM337" s="4">
        <v>4.1201068857719965E-2</v>
      </c>
      <c r="AN337" s="4">
        <v>54.713958148607198</v>
      </c>
      <c r="AO337" s="4">
        <v>2.5556281200827952E-2</v>
      </c>
      <c r="AP337" s="4">
        <v>0</v>
      </c>
      <c r="AQ337" s="4">
        <v>0</v>
      </c>
      <c r="AR337" s="4">
        <v>0</v>
      </c>
      <c r="AS337" s="4">
        <v>13.44041225551798</v>
      </c>
      <c r="AT337" s="4">
        <v>15.127896426586517</v>
      </c>
      <c r="AU337" s="4">
        <v>1000.3379344386269</v>
      </c>
      <c r="AV337" s="4">
        <v>1296.9752745732014</v>
      </c>
      <c r="AW337" s="4">
        <v>0</v>
      </c>
      <c r="AX337" s="4">
        <v>205.86909120209549</v>
      </c>
      <c r="AY337" s="4">
        <v>0.10459863229582621</v>
      </c>
      <c r="AZ337" s="4">
        <v>2.750974066126215</v>
      </c>
      <c r="BA337" s="4">
        <v>41.916532344585121</v>
      </c>
      <c r="BB337" s="4">
        <v>137.99514479999999</v>
      </c>
      <c r="BG337" s="4" t="s">
        <v>621</v>
      </c>
    </row>
    <row r="338" spans="1:59" x14ac:dyDescent="0.35">
      <c r="A338" s="4" t="s">
        <v>398</v>
      </c>
      <c r="B338" s="4" t="s">
        <v>236</v>
      </c>
      <c r="C338" s="4" t="s">
        <v>535</v>
      </c>
      <c r="D338" s="4" t="s">
        <v>549</v>
      </c>
      <c r="E338" s="4" t="s">
        <v>176</v>
      </c>
      <c r="F338" s="4">
        <v>49680</v>
      </c>
      <c r="G338" s="4">
        <v>2030</v>
      </c>
      <c r="H338" s="4">
        <v>50.335040999999904</v>
      </c>
      <c r="I338" s="4">
        <v>2065.6571038367961</v>
      </c>
      <c r="J338" s="4">
        <v>41038.152801679447</v>
      </c>
      <c r="K338" s="4">
        <v>3.2152195151421693E-4</v>
      </c>
      <c r="L338" s="4">
        <v>2.7991748856325882E-2</v>
      </c>
      <c r="M338" s="4">
        <v>143.57602759414954</v>
      </c>
      <c r="N338" s="4">
        <v>0</v>
      </c>
      <c r="O338" s="4">
        <v>28.931407953895754</v>
      </c>
      <c r="P338" s="4">
        <v>4.5922869768088503</v>
      </c>
      <c r="Q338" s="4">
        <v>0.11775094812330386</v>
      </c>
      <c r="R338" s="4">
        <v>9.009492803639654E-3</v>
      </c>
      <c r="S338" s="4">
        <v>2.3393434431354509E-3</v>
      </c>
      <c r="T338" s="4">
        <v>0</v>
      </c>
      <c r="U338" s="4">
        <v>14.005910225931464</v>
      </c>
      <c r="V338" s="4">
        <v>0</v>
      </c>
      <c r="W338" s="4">
        <v>0.13624634345473041</v>
      </c>
      <c r="X338" s="4">
        <v>5.9185816088089841E-3</v>
      </c>
      <c r="Y338" s="4">
        <v>5.9185816088089842</v>
      </c>
      <c r="Z338" s="4">
        <v>5.6989216518924897</v>
      </c>
      <c r="AA338" s="4">
        <v>7.3623600453641558</v>
      </c>
      <c r="AB338" s="4">
        <v>0.11946629457178062</v>
      </c>
      <c r="AC338" s="4">
        <v>4.6961457678181437</v>
      </c>
      <c r="AD338" s="4">
        <v>10.716871227702384</v>
      </c>
      <c r="AE338" s="4">
        <v>0.42043484205272014</v>
      </c>
      <c r="AF338" s="4">
        <v>0.2390778285952119</v>
      </c>
      <c r="AG338" s="4">
        <v>3.4462703087643876E-2</v>
      </c>
      <c r="AH338" s="4">
        <v>2.9536222871678985</v>
      </c>
      <c r="AI338" s="4">
        <v>1.1189766918226391</v>
      </c>
      <c r="AJ338" s="4">
        <v>4.5799449600698505</v>
      </c>
      <c r="AK338" s="4">
        <v>2.0434670625769376</v>
      </c>
      <c r="AL338" s="4">
        <v>3.4462703087643876E-2</v>
      </c>
      <c r="AM338" s="4">
        <v>2.3150050198498636E-2</v>
      </c>
      <c r="AN338" s="4">
        <v>61.839475234698497</v>
      </c>
      <c r="AO338" s="4">
        <v>2.888453096588519E-2</v>
      </c>
      <c r="AP338" s="4">
        <v>0</v>
      </c>
      <c r="AQ338" s="4">
        <v>0</v>
      </c>
      <c r="AR338" s="4">
        <v>0</v>
      </c>
      <c r="AS338" s="4">
        <v>13.44041225551798</v>
      </c>
      <c r="AT338" s="4">
        <v>15.072405187648689</v>
      </c>
      <c r="AU338" s="4">
        <v>997.31244654323064</v>
      </c>
      <c r="AV338" s="4">
        <v>1288.8091791079153</v>
      </c>
      <c r="AW338" s="4">
        <v>0</v>
      </c>
      <c r="AX338" s="4">
        <v>204.57288557268498</v>
      </c>
      <c r="AY338" s="4">
        <v>0.11758372480135648</v>
      </c>
      <c r="AZ338" s="4">
        <v>2.8652294699907759</v>
      </c>
      <c r="BA338" s="4">
        <v>41.762776644110417</v>
      </c>
      <c r="BB338" s="4">
        <v>139.35396599999999</v>
      </c>
      <c r="BG338" s="4" t="s">
        <v>622</v>
      </c>
    </row>
    <row r="339" spans="1:59" x14ac:dyDescent="0.35">
      <c r="A339" s="4" t="s">
        <v>398</v>
      </c>
      <c r="B339" s="4" t="s">
        <v>236</v>
      </c>
      <c r="C339" s="4" t="s">
        <v>535</v>
      </c>
      <c r="D339" s="4" t="s">
        <v>551</v>
      </c>
      <c r="E339" s="4" t="s">
        <v>176</v>
      </c>
      <c r="F339" s="4">
        <v>40545</v>
      </c>
      <c r="G339" s="4">
        <v>2035</v>
      </c>
      <c r="H339" s="4">
        <v>50.049216999999999</v>
      </c>
      <c r="I339" s="4">
        <v>2234.212904313149</v>
      </c>
      <c r="J339" s="4">
        <v>44640.316836787853</v>
      </c>
      <c r="K339" s="4">
        <v>3.6392909758403035E-4</v>
      </c>
      <c r="L339" s="4">
        <v>3.1582821551058474E-2</v>
      </c>
      <c r="M339" s="4">
        <v>143.57602759414954</v>
      </c>
      <c r="N339" s="4">
        <v>0</v>
      </c>
      <c r="O339" s="4">
        <v>32.682315366902451</v>
      </c>
      <c r="P339" s="4">
        <v>5.1876691058575322</v>
      </c>
      <c r="Q339" s="4">
        <v>0.13301715656044955</v>
      </c>
      <c r="R339" s="4">
        <v>9.5557095508093694E-3</v>
      </c>
      <c r="S339" s="4">
        <v>2.6577270241899997E-3</v>
      </c>
      <c r="T339" s="4">
        <v>0</v>
      </c>
      <c r="U339" s="4">
        <v>14.628111449812694</v>
      </c>
      <c r="V339" s="4">
        <v>0</v>
      </c>
      <c r="W339" s="4">
        <v>0.13624634345473041</v>
      </c>
      <c r="X339" s="4">
        <v>6.6713769520057491E-3</v>
      </c>
      <c r="Y339" s="4">
        <v>6.6713769520057493</v>
      </c>
      <c r="Z339" s="4">
        <v>6.4302598850634425</v>
      </c>
      <c r="AA339" s="4">
        <v>8.3067879059825014</v>
      </c>
      <c r="AB339" s="4">
        <v>0.11223949427095438</v>
      </c>
      <c r="AC339" s="4">
        <v>4.7947738797277113</v>
      </c>
      <c r="AD339" s="4">
        <v>11.900450421424319</v>
      </c>
      <c r="AE339" s="4">
        <v>0.46537928115268601</v>
      </c>
      <c r="AF339" s="4">
        <v>0.26147271058348481</v>
      </c>
      <c r="AG339" s="4">
        <v>3.1267096025557169E-2</v>
      </c>
      <c r="AH339" s="4">
        <v>3.3325994908249008</v>
      </c>
      <c r="AI339" s="4">
        <v>1.2625720527253206</v>
      </c>
      <c r="AJ339" s="4">
        <v>5.1676878323381219</v>
      </c>
      <c r="AK339" s="4">
        <v>1.8016752629403034</v>
      </c>
      <c r="AL339" s="4">
        <v>3.1267096025557169E-2</v>
      </c>
      <c r="AM339" s="4">
        <v>1.7834786291418717E-2</v>
      </c>
      <c r="AN339" s="4">
        <v>69.775367635770436</v>
      </c>
      <c r="AO339" s="4">
        <v>3.2591298025772465E-2</v>
      </c>
      <c r="AP339" s="4">
        <v>0</v>
      </c>
      <c r="AQ339" s="4">
        <v>0</v>
      </c>
      <c r="AR339" s="4">
        <v>0</v>
      </c>
      <c r="AS339" s="4">
        <v>13.44041225551798</v>
      </c>
      <c r="AT339" s="4">
        <v>15.051055789959346</v>
      </c>
      <c r="AU339" s="4">
        <v>996.14831379726036</v>
      </c>
      <c r="AV339" s="4">
        <v>1286.006646891361</v>
      </c>
      <c r="AW339" s="4">
        <v>0</v>
      </c>
      <c r="AX339" s="4">
        <v>204.1280391891049</v>
      </c>
      <c r="AY339" s="4">
        <v>0.13329633013051431</v>
      </c>
      <c r="AZ339" s="4">
        <v>2.9860077072899602</v>
      </c>
      <c r="BA339" s="4">
        <v>41.703621511529654</v>
      </c>
      <c r="BB339" s="4">
        <v>139.35396599999999</v>
      </c>
      <c r="BG339" s="4" t="s">
        <v>623</v>
      </c>
    </row>
    <row r="340" spans="1:59" x14ac:dyDescent="0.35">
      <c r="A340" s="4" t="s">
        <v>398</v>
      </c>
      <c r="B340" s="4" t="s">
        <v>236</v>
      </c>
      <c r="C340" s="4" t="s">
        <v>535</v>
      </c>
      <c r="D340" s="4" t="s">
        <v>553</v>
      </c>
      <c r="E340" s="4" t="s">
        <v>176</v>
      </c>
      <c r="F340" s="4">
        <v>36891</v>
      </c>
      <c r="G340" s="4">
        <v>2040</v>
      </c>
      <c r="H340" s="4">
        <v>49.353733999999903</v>
      </c>
      <c r="I340" s="4">
        <v>2416.5227096635213</v>
      </c>
      <c r="J340" s="4">
        <v>48963.320782648902</v>
      </c>
      <c r="K340" s="4">
        <v>4.0916081909423606E-4</v>
      </c>
      <c r="L340" s="4">
        <v>3.5464727134292322E-2</v>
      </c>
      <c r="M340" s="4">
        <v>143.57602759414954</v>
      </c>
      <c r="N340" s="4">
        <v>0</v>
      </c>
      <c r="O340" s="4">
        <v>36.716363163396444</v>
      </c>
      <c r="P340" s="4">
        <v>5.8279941529200707</v>
      </c>
      <c r="Q340" s="4">
        <v>0.14943574751077104</v>
      </c>
      <c r="R340" s="4">
        <v>1.0543228025959948E-2</v>
      </c>
      <c r="S340" s="4">
        <v>3.0278508919055918E-3</v>
      </c>
      <c r="T340" s="4">
        <v>0</v>
      </c>
      <c r="U340" s="4">
        <v>15.193882936241415</v>
      </c>
      <c r="V340" s="4">
        <v>0</v>
      </c>
      <c r="W340" s="4">
        <v>0.13624634345473041</v>
      </c>
      <c r="X340" s="4">
        <v>7.489364751947559E-3</v>
      </c>
      <c r="Y340" s="4">
        <v>7.4893647519475586</v>
      </c>
      <c r="Z340" s="4">
        <v>7.2207111114841824</v>
      </c>
      <c r="AA340" s="4">
        <v>9.3278056803557572</v>
      </c>
      <c r="AB340" s="4">
        <v>0.11898824984725573</v>
      </c>
      <c r="AC340" s="4">
        <v>5.2266947560938668</v>
      </c>
      <c r="AD340" s="4">
        <v>13.303426791886187</v>
      </c>
      <c r="AE340" s="4">
        <v>0.52015930813089628</v>
      </c>
      <c r="AF340" s="4">
        <v>0.2913823737021502</v>
      </c>
      <c r="AG340" s="4">
        <v>3.2856365885836666E-2</v>
      </c>
      <c r="AH340" s="4">
        <v>3.7422399098599151</v>
      </c>
      <c r="AI340" s="4">
        <v>1.4177750978772865</v>
      </c>
      <c r="AJ340" s="4">
        <v>5.8029360136068959</v>
      </c>
      <c r="AK340" s="4">
        <v>1.8656625301110332</v>
      </c>
      <c r="AL340" s="4">
        <v>3.2856365885836666E-2</v>
      </c>
      <c r="AM340" s="4">
        <v>1.7794691091404004E-2</v>
      </c>
      <c r="AN340" s="4">
        <v>78.352664412672254</v>
      </c>
      <c r="AO340" s="4">
        <v>3.6597657934483226E-2</v>
      </c>
      <c r="AP340" s="4">
        <v>0</v>
      </c>
      <c r="AQ340" s="4">
        <v>0</v>
      </c>
      <c r="AR340" s="4">
        <v>0</v>
      </c>
      <c r="AS340" s="4">
        <v>13.44041225551798</v>
      </c>
      <c r="AT340" s="4">
        <v>15.042841938720445</v>
      </c>
      <c r="AU340" s="4">
        <v>995.70038358727254</v>
      </c>
      <c r="AV340" s="4">
        <v>1285.0673071102983</v>
      </c>
      <c r="AW340" s="4">
        <v>0</v>
      </c>
      <c r="AX340" s="4">
        <v>203.97893763655529</v>
      </c>
      <c r="AY340" s="4">
        <v>0.15174869548771272</v>
      </c>
      <c r="AZ340" s="4">
        <v>3.0992320999087091</v>
      </c>
      <c r="BA340" s="4">
        <v>41.680862487312389</v>
      </c>
      <c r="BB340" s="4">
        <v>139.35396599999999</v>
      </c>
      <c r="BG340" s="4" t="s">
        <v>624</v>
      </c>
    </row>
    <row r="341" spans="1:59" x14ac:dyDescent="0.35">
      <c r="A341" s="4" t="s">
        <v>398</v>
      </c>
      <c r="B341" s="4" t="s">
        <v>236</v>
      </c>
      <c r="C341" s="4" t="s">
        <v>535</v>
      </c>
      <c r="D341" s="4" t="s">
        <v>397</v>
      </c>
      <c r="E341" s="4" t="s">
        <v>176</v>
      </c>
      <c r="F341" s="4">
        <v>53334</v>
      </c>
      <c r="G341" s="4">
        <v>2045</v>
      </c>
      <c r="H341" s="4">
        <v>48.317751999999899</v>
      </c>
      <c r="I341" s="4">
        <v>2613.7088345726638</v>
      </c>
      <c r="J341" s="4">
        <v>54094.172977514958</v>
      </c>
      <c r="K341" s="4">
        <v>4.5602321368630423E-4</v>
      </c>
      <c r="L341" s="4">
        <v>3.9508021265883903E-2</v>
      </c>
      <c r="M341" s="4">
        <v>143.57602759414954</v>
      </c>
      <c r="N341" s="4">
        <v>0</v>
      </c>
      <c r="O341" s="4">
        <v>40.909641793249378</v>
      </c>
      <c r="P341" s="4">
        <v>6.4935939354364089</v>
      </c>
      <c r="Q341" s="4">
        <v>0.16650240860093357</v>
      </c>
      <c r="R341" s="4">
        <v>1.1081584878957475E-2</v>
      </c>
      <c r="S341" s="4">
        <v>3.4459883108993545E-3</v>
      </c>
      <c r="T341" s="4">
        <v>0</v>
      </c>
      <c r="U341" s="4">
        <v>15.651950688661165</v>
      </c>
      <c r="V341" s="4">
        <v>0</v>
      </c>
      <c r="W341" s="4">
        <v>0.13624634345473041</v>
      </c>
      <c r="X341" s="4">
        <v>8.3425385880231389E-3</v>
      </c>
      <c r="Y341" s="4">
        <v>8.3425385880231389</v>
      </c>
      <c r="Z341" s="4">
        <v>8.0439772873906765</v>
      </c>
      <c r="AA341" s="4">
        <v>10.391274388840632</v>
      </c>
      <c r="AB341" s="4">
        <v>0.13013235205183304</v>
      </c>
      <c r="AC341" s="4">
        <v>5.7684901951245493</v>
      </c>
      <c r="AD341" s="4">
        <v>14.793910113191373</v>
      </c>
      <c r="AE341" s="4">
        <v>0.57874338423700156</v>
      </c>
      <c r="AF341" s="4">
        <v>0.32394058720617269</v>
      </c>
      <c r="AG341" s="4">
        <v>3.5931415714473697E-2</v>
      </c>
      <c r="AH341" s="4">
        <v>4.1688986663978236</v>
      </c>
      <c r="AI341" s="4">
        <v>1.5794217165621491</v>
      </c>
      <c r="AJ341" s="4">
        <v>6.4645555708285274</v>
      </c>
      <c r="AK341" s="4">
        <v>2.0242506856678881</v>
      </c>
      <c r="AL341" s="4">
        <v>3.5931415714473697E-2</v>
      </c>
      <c r="AM341" s="4">
        <v>1.9159870643535994E-2</v>
      </c>
      <c r="AN341" s="4">
        <v>87.286023532982355</v>
      </c>
      <c r="AO341" s="4">
        <v>4.0770330602882335E-2</v>
      </c>
      <c r="AP341" s="4">
        <v>0</v>
      </c>
      <c r="AQ341" s="4">
        <v>0</v>
      </c>
      <c r="AR341" s="4">
        <v>0</v>
      </c>
      <c r="AS341" s="4">
        <v>13.44041225551798</v>
      </c>
      <c r="AT341" s="4">
        <v>15.039681786234809</v>
      </c>
      <c r="AU341" s="4">
        <v>995.52815206854632</v>
      </c>
      <c r="AV341" s="4">
        <v>1284.733642258841</v>
      </c>
      <c r="AW341" s="4">
        <v>0</v>
      </c>
      <c r="AX341" s="4">
        <v>203.92597496172078</v>
      </c>
      <c r="AY341" s="4">
        <v>0.17265990743988163</v>
      </c>
      <c r="AZ341" s="4">
        <v>3.1918393042380053</v>
      </c>
      <c r="BA341" s="4">
        <v>41.672106304024062</v>
      </c>
      <c r="BB341" s="4">
        <v>139.35396599999999</v>
      </c>
      <c r="BG341" s="4" t="s">
        <v>625</v>
      </c>
    </row>
    <row r="342" spans="1:59" x14ac:dyDescent="0.35">
      <c r="A342" s="4" t="s">
        <v>398</v>
      </c>
      <c r="B342" s="4" t="s">
        <v>236</v>
      </c>
      <c r="C342" s="4" t="s">
        <v>535</v>
      </c>
      <c r="D342" s="4" t="s">
        <v>556</v>
      </c>
      <c r="E342" s="4" t="s">
        <v>176</v>
      </c>
      <c r="F342" s="4">
        <v>51507</v>
      </c>
      <c r="G342" s="4">
        <v>2050</v>
      </c>
      <c r="H342" s="4">
        <v>47.049782</v>
      </c>
      <c r="I342" s="4">
        <v>2826.9851736151954</v>
      </c>
      <c r="J342" s="4">
        <v>60084.979216592234</v>
      </c>
      <c r="K342" s="4">
        <v>5.0270526898654516E-4</v>
      </c>
      <c r="L342" s="4">
        <v>4.3544486558111661E-2</v>
      </c>
      <c r="M342" s="4">
        <v>143.57602759414954</v>
      </c>
      <c r="N342" s="4">
        <v>0</v>
      </c>
      <c r="O342" s="4">
        <v>45.092402814394838</v>
      </c>
      <c r="P342" s="4">
        <v>7.1575242562531489</v>
      </c>
      <c r="Q342" s="4">
        <v>0.18352626298084998</v>
      </c>
      <c r="R342" s="4">
        <v>1.2477333446638516E-2</v>
      </c>
      <c r="S342" s="4">
        <v>3.9006825362304545E-3</v>
      </c>
      <c r="T342" s="4">
        <v>0</v>
      </c>
      <c r="U342" s="4">
        <v>15.950703680815533</v>
      </c>
      <c r="V342" s="4">
        <v>0</v>
      </c>
      <c r="W342" s="4">
        <v>0.13624634345473041</v>
      </c>
      <c r="X342" s="4">
        <v>9.1946408867399389E-3</v>
      </c>
      <c r="Y342" s="4">
        <v>9.1946408867399381</v>
      </c>
      <c r="Z342" s="4">
        <v>8.8658337262988383</v>
      </c>
      <c r="AA342" s="4">
        <v>11.4529440528935</v>
      </c>
      <c r="AB342" s="4">
        <v>0.14256227892202111</v>
      </c>
      <c r="AC342" s="4">
        <v>6.3385169129678189</v>
      </c>
      <c r="AD342" s="4">
        <v>16.30192216737283</v>
      </c>
      <c r="AE342" s="4">
        <v>0.63757191782604905</v>
      </c>
      <c r="AF342" s="4">
        <v>0.35676009857011892</v>
      </c>
      <c r="AG342" s="4">
        <v>3.9315114714118374E-2</v>
      </c>
      <c r="AH342" s="4">
        <v>4.5948322334445137</v>
      </c>
      <c r="AI342" s="4">
        <v>1.740791715798327</v>
      </c>
      <c r="AJ342" s="4">
        <v>7.1250420105005112</v>
      </c>
      <c r="AK342" s="4">
        <v>2.2117266369701603</v>
      </c>
      <c r="AL342" s="4">
        <v>3.9315114714118374E-2</v>
      </c>
      <c r="AM342" s="4">
        <v>2.0839788422570775E-2</v>
      </c>
      <c r="AN342" s="4">
        <v>96.204078430019209</v>
      </c>
      <c r="AO342" s="4">
        <v>4.4935854838838135E-2</v>
      </c>
      <c r="AP342" s="4">
        <v>0</v>
      </c>
      <c r="AQ342" s="4">
        <v>0</v>
      </c>
      <c r="AR342" s="4">
        <v>0</v>
      </c>
      <c r="AS342" s="4">
        <v>13.44041225551798</v>
      </c>
      <c r="AT342" s="4">
        <v>15.038465966342043</v>
      </c>
      <c r="AU342" s="4">
        <v>995.46180430694881</v>
      </c>
      <c r="AV342" s="4">
        <v>1284.6119073514938</v>
      </c>
      <c r="AW342" s="4">
        <v>0</v>
      </c>
      <c r="AX342" s="4">
        <v>203.90665196055454</v>
      </c>
      <c r="AY342" s="4">
        <v>0.19542366608074693</v>
      </c>
      <c r="AZ342" s="4">
        <v>3.2524545839699894</v>
      </c>
      <c r="BA342" s="4">
        <v>41.668737497653154</v>
      </c>
      <c r="BB342" s="4">
        <v>139.35396599999999</v>
      </c>
      <c r="BG342" s="4" t="s">
        <v>626</v>
      </c>
    </row>
    <row r="343" spans="1:59" x14ac:dyDescent="0.35">
      <c r="A343" s="4" t="s">
        <v>398</v>
      </c>
      <c r="B343" s="4" t="s">
        <v>236</v>
      </c>
      <c r="C343" s="4" t="s">
        <v>535</v>
      </c>
      <c r="D343" s="4" t="s">
        <v>398</v>
      </c>
      <c r="E343" s="4" t="s">
        <v>170</v>
      </c>
      <c r="F343" s="4">
        <v>49680</v>
      </c>
      <c r="G343" s="4">
        <v>2000</v>
      </c>
      <c r="H343" s="4">
        <v>45.987623999999904</v>
      </c>
      <c r="I343" s="4">
        <v>874.68047424052702</v>
      </c>
      <c r="J343" s="4">
        <v>19019.910101042158</v>
      </c>
      <c r="K343" s="4">
        <v>0.21937611766792525</v>
      </c>
      <c r="L343" s="4">
        <v>1.5278308974601753E-2</v>
      </c>
      <c r="M343" s="4">
        <v>79.116277496934572</v>
      </c>
      <c r="N343" s="4">
        <v>216.55795853251766</v>
      </c>
      <c r="O343" s="4">
        <v>0</v>
      </c>
      <c r="P343" s="4">
        <v>141.54114936765859</v>
      </c>
      <c r="Q343" s="4">
        <v>9.2077250434334239</v>
      </c>
      <c r="R343" s="4">
        <v>0.95</v>
      </c>
      <c r="S343" s="4">
        <v>0.20022180409741203</v>
      </c>
      <c r="T343" s="4">
        <v>4709.0486460556895</v>
      </c>
      <c r="U343" s="4">
        <v>0</v>
      </c>
      <c r="V343" s="4">
        <v>0.44697205063471135</v>
      </c>
      <c r="W343" s="4">
        <v>0</v>
      </c>
      <c r="X343" s="4">
        <v>5.5181183913979338E-2</v>
      </c>
      <c r="Y343" s="4">
        <v>55.181183913979339</v>
      </c>
      <c r="Z343" s="4">
        <v>47.807107878241411</v>
      </c>
      <c r="AA343" s="4">
        <v>156.04689800059589</v>
      </c>
      <c r="AB343" s="4">
        <v>11.654038878265206</v>
      </c>
      <c r="AC343" s="4">
        <v>349.46733709842437</v>
      </c>
      <c r="AD343" s="4">
        <v>6112.837451847704</v>
      </c>
      <c r="AE343" s="4">
        <v>13.657382144216395</v>
      </c>
      <c r="AF343" s="4">
        <v>11.226005245129015</v>
      </c>
      <c r="AG343" s="4">
        <v>4.1459545465786052</v>
      </c>
      <c r="AH343" s="4">
        <v>17.224187718122323</v>
      </c>
      <c r="AI343" s="4">
        <v>8.9398566860485786</v>
      </c>
      <c r="AJ343" s="4">
        <v>38.867251192192832</v>
      </c>
      <c r="AK343" s="4">
        <v>326.43918209031341</v>
      </c>
      <c r="AL343" s="4">
        <v>4.1459545465786052</v>
      </c>
      <c r="AM343" s="4">
        <v>9.3525060382702421</v>
      </c>
      <c r="AN343" s="4">
        <v>540.45303078652807</v>
      </c>
      <c r="AO343" s="4">
        <v>0.25243959855921766</v>
      </c>
      <c r="AP343" s="4">
        <v>0</v>
      </c>
      <c r="AQ343" s="4">
        <v>0</v>
      </c>
      <c r="AR343" s="4">
        <v>0</v>
      </c>
      <c r="AS343" s="4">
        <v>3.4577708252355688</v>
      </c>
      <c r="AT343" s="4">
        <v>3.8818843336114037</v>
      </c>
      <c r="AU343" s="4">
        <v>274.6003643875581</v>
      </c>
      <c r="AV343" s="4">
        <v>389.85965678888255</v>
      </c>
      <c r="AW343" s="4">
        <v>254.81023319534808</v>
      </c>
      <c r="AX343" s="4">
        <v>0</v>
      </c>
      <c r="AY343" s="4">
        <v>1.1999137836296883</v>
      </c>
      <c r="AZ343" s="4">
        <v>63.087247902603977</v>
      </c>
      <c r="BA343" s="4">
        <v>10.755965379416335</v>
      </c>
      <c r="BB343" s="4">
        <v>150.96746640000001</v>
      </c>
      <c r="BG343" s="4" t="s">
        <v>627</v>
      </c>
    </row>
    <row r="344" spans="1:59" x14ac:dyDescent="0.35">
      <c r="A344" s="4" t="s">
        <v>398</v>
      </c>
      <c r="B344" s="4" t="s">
        <v>236</v>
      </c>
      <c r="C344" s="4" t="s">
        <v>535</v>
      </c>
      <c r="D344" s="4" t="s">
        <v>400</v>
      </c>
      <c r="E344" s="4" t="s">
        <v>170</v>
      </c>
      <c r="F344" s="4">
        <v>40545</v>
      </c>
      <c r="G344" s="4">
        <v>2005</v>
      </c>
      <c r="H344" s="4">
        <v>47.044125999999999</v>
      </c>
      <c r="I344" s="4">
        <v>1096.741</v>
      </c>
      <c r="J344" s="4">
        <v>23313.027433010448</v>
      </c>
      <c r="K344" s="4">
        <v>0.20955381532316442</v>
      </c>
      <c r="L344" s="4">
        <v>3.163919917836451E-2</v>
      </c>
      <c r="M344" s="4">
        <v>111.34615254554205</v>
      </c>
      <c r="N344" s="4">
        <v>247.42013183637334</v>
      </c>
      <c r="O344" s="4">
        <v>0</v>
      </c>
      <c r="P344" s="4">
        <v>169.4658437235434</v>
      </c>
      <c r="Q344" s="4">
        <v>12.2</v>
      </c>
      <c r="R344" s="4">
        <v>1.2549999999999999</v>
      </c>
      <c r="S344" s="4">
        <v>0.25933099490465611</v>
      </c>
      <c r="T344" s="4">
        <v>5259.3204056203185</v>
      </c>
      <c r="U344" s="4">
        <v>0</v>
      </c>
      <c r="V344" s="4">
        <v>0.35941332341135002</v>
      </c>
      <c r="W344" s="4">
        <v>0</v>
      </c>
      <c r="X344" s="4">
        <v>6.0566135789497849E-2</v>
      </c>
      <c r="Y344" s="4">
        <v>60.566135789497849</v>
      </c>
      <c r="Z344" s="4">
        <v>52.88748078343167</v>
      </c>
      <c r="AA344" s="4">
        <v>165.80984103549793</v>
      </c>
      <c r="AB344" s="4">
        <v>11.857077114693736</v>
      </c>
      <c r="AC344" s="4">
        <v>312.72382403890816</v>
      </c>
      <c r="AD344" s="4">
        <v>3828.8977825229886</v>
      </c>
      <c r="AE344" s="4">
        <v>17.039355335310248</v>
      </c>
      <c r="AF344" s="4">
        <v>14.129526277927038</v>
      </c>
      <c r="AG344" s="4">
        <v>7.6152249456956973</v>
      </c>
      <c r="AH344" s="4">
        <v>17.899708952741751</v>
      </c>
      <c r="AI344" s="4">
        <v>9.8680632021572805</v>
      </c>
      <c r="AJ344" s="4">
        <v>43.019417581274389</v>
      </c>
      <c r="AK344" s="4">
        <v>287.30044295500733</v>
      </c>
      <c r="AL344" s="4">
        <v>7.6152249456956973</v>
      </c>
      <c r="AM344" s="4">
        <v>12.062177659512257</v>
      </c>
      <c r="AN344" s="4">
        <v>602.30462357621104</v>
      </c>
      <c r="AO344" s="4">
        <v>0.28132978950023768</v>
      </c>
      <c r="AP344" s="4">
        <v>0</v>
      </c>
      <c r="AQ344" s="4">
        <v>0</v>
      </c>
      <c r="AR344" s="4">
        <v>0</v>
      </c>
      <c r="AS344" s="4">
        <v>3.1590442201402649</v>
      </c>
      <c r="AT344" s="4">
        <v>3.6429521796684536</v>
      </c>
      <c r="AU344" s="4">
        <v>253.85302805592929</v>
      </c>
      <c r="AV344" s="4">
        <v>357.3943542764988</v>
      </c>
      <c r="AW344" s="4">
        <v>244.79065361404028</v>
      </c>
      <c r="AX344" s="4">
        <v>0</v>
      </c>
      <c r="AY344" s="4">
        <v>1.2874324796574572</v>
      </c>
      <c r="AZ344" s="4">
        <v>55.223736314679449</v>
      </c>
      <c r="BA344" s="4">
        <v>10.093929688762753</v>
      </c>
      <c r="BB344" s="4">
        <v>150.96746640000001</v>
      </c>
      <c r="BG344" s="4" t="s">
        <v>628</v>
      </c>
    </row>
    <row r="345" spans="1:59" x14ac:dyDescent="0.35">
      <c r="A345" s="4" t="s">
        <v>398</v>
      </c>
      <c r="B345" s="4" t="s">
        <v>236</v>
      </c>
      <c r="C345" s="4" t="s">
        <v>535</v>
      </c>
      <c r="D345" s="4" t="s">
        <v>235</v>
      </c>
      <c r="E345" s="4" t="s">
        <v>170</v>
      </c>
      <c r="F345" s="4">
        <v>46026</v>
      </c>
      <c r="G345" s="4">
        <v>2010</v>
      </c>
      <c r="H345" s="4">
        <v>48.183584000000003</v>
      </c>
      <c r="I345" s="4">
        <v>1270.7596170178529</v>
      </c>
      <c r="J345" s="4">
        <v>26373.289646072255</v>
      </c>
      <c r="K345" s="4">
        <v>0.19598060866865041</v>
      </c>
      <c r="L345" s="4">
        <v>3.4965287682981246E-2</v>
      </c>
      <c r="M345" s="4">
        <v>143.57602759414954</v>
      </c>
      <c r="N345" s="4">
        <v>268.80046805131866</v>
      </c>
      <c r="O345" s="4">
        <v>0</v>
      </c>
      <c r="P345" s="4">
        <v>184.10990962419086</v>
      </c>
      <c r="Q345" s="4">
        <v>14.7</v>
      </c>
      <c r="R345" s="4">
        <v>1.1043810934173615</v>
      </c>
      <c r="S345" s="4">
        <v>0.30508315861269264</v>
      </c>
      <c r="T345" s="4">
        <v>5578.6731856915967</v>
      </c>
      <c r="U345" s="4">
        <v>0</v>
      </c>
      <c r="V345" s="4">
        <v>0.35941332341135007</v>
      </c>
      <c r="W345" s="4">
        <v>0</v>
      </c>
      <c r="X345" s="4">
        <v>5.8287276683490451E-2</v>
      </c>
      <c r="Y345" s="4">
        <v>58.287276683490454</v>
      </c>
      <c r="Z345" s="4">
        <v>51.974109720215083</v>
      </c>
      <c r="AA345" s="4">
        <v>135.88758007233196</v>
      </c>
      <c r="AB345" s="4">
        <v>9.7851592666680371</v>
      </c>
      <c r="AC345" s="4">
        <v>248.0686276101701</v>
      </c>
      <c r="AD345" s="4">
        <v>2601.1547712994961</v>
      </c>
      <c r="AE345" s="4">
        <v>11.546863219342598</v>
      </c>
      <c r="AF345" s="4">
        <v>9.0848686851570939</v>
      </c>
      <c r="AG345" s="4">
        <v>5.5669266273623741</v>
      </c>
      <c r="AH345" s="4">
        <v>15.351740674261684</v>
      </c>
      <c r="AI345" s="4">
        <v>9.6890988692869513</v>
      </c>
      <c r="AJ345" s="4">
        <v>42.285010850928131</v>
      </c>
      <c r="AK345" s="4">
        <v>223.11647692141895</v>
      </c>
      <c r="AL345" s="4">
        <v>5.5669266273623741</v>
      </c>
      <c r="AM345" s="4">
        <v>7.0561210632743929</v>
      </c>
      <c r="AN345" s="4">
        <v>592.9924126409768</v>
      </c>
      <c r="AO345" s="4">
        <v>0.27698015936352038</v>
      </c>
      <c r="AP345" s="4">
        <v>0</v>
      </c>
      <c r="AQ345" s="4">
        <v>0</v>
      </c>
      <c r="AR345" s="4">
        <v>0</v>
      </c>
      <c r="AS345" s="4">
        <v>2.5916430738043923</v>
      </c>
      <c r="AT345" s="4">
        <v>3.3012572104938203</v>
      </c>
      <c r="AU345" s="4">
        <v>229.67265008842389</v>
      </c>
      <c r="AV345" s="4">
        <v>316.58956762548905</v>
      </c>
      <c r="AW345" s="4">
        <v>216.84216960649934</v>
      </c>
      <c r="AX345" s="4">
        <v>0</v>
      </c>
      <c r="AY345" s="4">
        <v>1.2096915971109672</v>
      </c>
      <c r="AZ345" s="4">
        <v>45.868058681527629</v>
      </c>
      <c r="BA345" s="4">
        <v>9.1471577236784896</v>
      </c>
      <c r="BB345" s="4">
        <v>150.96746640000001</v>
      </c>
      <c r="BG345" s="4" t="s">
        <v>629</v>
      </c>
    </row>
    <row r="346" spans="1:59" x14ac:dyDescent="0.35">
      <c r="A346" s="4" t="s">
        <v>398</v>
      </c>
      <c r="B346" s="4" t="s">
        <v>236</v>
      </c>
      <c r="C346" s="4" t="s">
        <v>535</v>
      </c>
      <c r="D346" s="4" t="s">
        <v>403</v>
      </c>
      <c r="E346" s="4" t="s">
        <v>170</v>
      </c>
      <c r="F346" s="4">
        <v>44199</v>
      </c>
      <c r="G346" s="4">
        <v>2015</v>
      </c>
      <c r="H346" s="4">
        <v>49.119718999999904</v>
      </c>
      <c r="I346" s="4">
        <v>1541.1841297767451</v>
      </c>
      <c r="J346" s="4">
        <v>31376.07790013514</v>
      </c>
      <c r="K346" s="4">
        <v>0.23923854965632724</v>
      </c>
      <c r="L346" s="4">
        <v>3.7977539171964836E-2</v>
      </c>
      <c r="M346" s="4">
        <v>143.57602759414954</v>
      </c>
      <c r="N346" s="4">
        <v>363.71381192028861</v>
      </c>
      <c r="O346" s="4">
        <v>0</v>
      </c>
      <c r="P346" s="4">
        <v>249.11904926047166</v>
      </c>
      <c r="Q346" s="4">
        <v>16.998350492736868</v>
      </c>
      <c r="R346" s="4">
        <v>1.2767262798817132</v>
      </c>
      <c r="S346" s="4">
        <v>0.34605960373545502</v>
      </c>
      <c r="T346" s="4">
        <v>7404.6395078174064</v>
      </c>
      <c r="U346" s="4">
        <v>0</v>
      </c>
      <c r="V346" s="4">
        <v>0.40897815414720962</v>
      </c>
      <c r="W346" s="4">
        <v>0</v>
      </c>
      <c r="X346" s="4">
        <v>6.8874110293010007E-2</v>
      </c>
      <c r="Y346" s="4">
        <v>68.874110293010006</v>
      </c>
      <c r="Z346" s="4">
        <v>62.306983371035912</v>
      </c>
      <c r="AA346" s="4">
        <v>142.26002148838813</v>
      </c>
      <c r="AB346" s="4">
        <v>10.102773103236213</v>
      </c>
      <c r="AC346" s="4">
        <v>254.155163073312</v>
      </c>
      <c r="AD346" s="4">
        <v>2514.6871879438518</v>
      </c>
      <c r="AE346" s="4">
        <v>9.8175175097100471</v>
      </c>
      <c r="AF346" s="4">
        <v>7.1881069956521761</v>
      </c>
      <c r="AG346" s="4">
        <v>3.9523617463320995</v>
      </c>
      <c r="AH346" s="4">
        <v>18.187461822664023</v>
      </c>
      <c r="AI346" s="4">
        <v>11.607416792063141</v>
      </c>
      <c r="AJ346" s="4">
        <v>50.699566578972771</v>
      </c>
      <c r="AK346" s="4">
        <v>224.23133812251859</v>
      </c>
      <c r="AL346" s="4">
        <v>3.9523617463320995</v>
      </c>
      <c r="AM346" s="4">
        <v>4.7551260060153249</v>
      </c>
      <c r="AN346" s="4">
        <v>711.06576832806331</v>
      </c>
      <c r="AO346" s="4">
        <v>0.33213091033037173</v>
      </c>
      <c r="AP346" s="4">
        <v>0</v>
      </c>
      <c r="AQ346" s="4">
        <v>0</v>
      </c>
      <c r="AR346" s="4">
        <v>0</v>
      </c>
      <c r="AS346" s="4">
        <v>2.3462804159294204</v>
      </c>
      <c r="AT346" s="4">
        <v>2.9125573851701629</v>
      </c>
      <c r="AU346" s="4">
        <v>203.51541453565349</v>
      </c>
      <c r="AV346" s="4">
        <v>276.4706693344724</v>
      </c>
      <c r="AW346" s="4">
        <v>189.36347214689891</v>
      </c>
      <c r="AX346" s="4">
        <v>0</v>
      </c>
      <c r="AY346" s="4">
        <v>1.4021682471964088</v>
      </c>
      <c r="AZ346" s="4">
        <v>44.689086113926606</v>
      </c>
      <c r="BA346" s="4">
        <v>8.0701442155823049</v>
      </c>
      <c r="BB346" s="4">
        <v>143.801895</v>
      </c>
      <c r="BG346" s="4" t="s">
        <v>630</v>
      </c>
    </row>
    <row r="347" spans="1:59" x14ac:dyDescent="0.35">
      <c r="A347" s="4" t="s">
        <v>398</v>
      </c>
      <c r="B347" s="4" t="s">
        <v>236</v>
      </c>
      <c r="C347" s="4" t="s">
        <v>535</v>
      </c>
      <c r="D347" s="4" t="s">
        <v>405</v>
      </c>
      <c r="E347" s="4" t="s">
        <v>170</v>
      </c>
      <c r="F347" s="4">
        <v>51507</v>
      </c>
      <c r="G347" s="4">
        <v>2020</v>
      </c>
      <c r="H347" s="4">
        <v>49.809726999999896</v>
      </c>
      <c r="I347" s="4">
        <v>1765.7352250687322</v>
      </c>
      <c r="J347" s="4">
        <v>35449.606561158944</v>
      </c>
      <c r="K347" s="4">
        <v>0.2651883999794154</v>
      </c>
      <c r="L347" s="4">
        <v>3.9835324453805651E-2</v>
      </c>
      <c r="M347" s="4">
        <v>143.57602759414954</v>
      </c>
      <c r="N347" s="4">
        <v>438.03483029307961</v>
      </c>
      <c r="O347" s="4">
        <v>0</v>
      </c>
      <c r="P347" s="4">
        <v>300.02385636512304</v>
      </c>
      <c r="Q347" s="4">
        <v>20.699436378323263</v>
      </c>
      <c r="R347" s="4">
        <v>1.7029363524396213</v>
      </c>
      <c r="S347" s="4">
        <v>0.41557016319971612</v>
      </c>
      <c r="T347" s="4">
        <v>8794.1624392577069</v>
      </c>
      <c r="U347" s="4">
        <v>0</v>
      </c>
      <c r="V347" s="4">
        <v>0.44040681445105639</v>
      </c>
      <c r="W347" s="4">
        <v>0</v>
      </c>
      <c r="X347" s="4">
        <v>7.4982708480177476E-2</v>
      </c>
      <c r="Y347" s="4">
        <v>74.982708480177479</v>
      </c>
      <c r="Z347" s="4">
        <v>68.513723977390555</v>
      </c>
      <c r="AA347" s="4">
        <v>143.30114906532788</v>
      </c>
      <c r="AB347" s="4">
        <v>9.6860932085695559</v>
      </c>
      <c r="AC347" s="4">
        <v>244.75846442963581</v>
      </c>
      <c r="AD347" s="4">
        <v>2512.7311866086907</v>
      </c>
      <c r="AE347" s="4">
        <v>8.3403153244750978</v>
      </c>
      <c r="AF347" s="4">
        <v>5.64529250847235</v>
      </c>
      <c r="AG347" s="4">
        <v>2.3068474622623367</v>
      </c>
      <c r="AH347" s="4">
        <v>19.893513314421142</v>
      </c>
      <c r="AI347" s="4">
        <v>12.759973215030769</v>
      </c>
      <c r="AJ347" s="4">
        <v>55.753750762359786</v>
      </c>
      <c r="AK347" s="4">
        <v>211.84806834021623</v>
      </c>
      <c r="AL347" s="4">
        <v>2.3068474622623367</v>
      </c>
      <c r="AM347" s="4">
        <v>2.9694807341598777</v>
      </c>
      <c r="AN347" s="4">
        <v>781.99055721602724</v>
      </c>
      <c r="AO347" s="4">
        <v>0.36525909023662301</v>
      </c>
      <c r="AP347" s="4">
        <v>0</v>
      </c>
      <c r="AQ347" s="4">
        <v>0</v>
      </c>
      <c r="AR347" s="4">
        <v>0</v>
      </c>
      <c r="AS347" s="4">
        <v>2.3462804159294204</v>
      </c>
      <c r="AT347" s="4">
        <v>2.6508009325165376</v>
      </c>
      <c r="AU347" s="4">
        <v>185.83105836260097</v>
      </c>
      <c r="AV347" s="4">
        <v>249.92248746021389</v>
      </c>
      <c r="AW347" s="4">
        <v>171.17978593165336</v>
      </c>
      <c r="AX347" s="4">
        <v>0</v>
      </c>
      <c r="AY347" s="4">
        <v>1.5053828438003212</v>
      </c>
      <c r="AZ347" s="4">
        <v>42.465431631890752</v>
      </c>
      <c r="BA347" s="4">
        <v>7.3448667212985033</v>
      </c>
      <c r="BB347" s="4">
        <v>136.6363236</v>
      </c>
      <c r="BG347" s="4" t="s">
        <v>631</v>
      </c>
    </row>
    <row r="348" spans="1:59" x14ac:dyDescent="0.35">
      <c r="A348" s="4" t="s">
        <v>398</v>
      </c>
      <c r="B348" s="4" t="s">
        <v>236</v>
      </c>
      <c r="C348" s="4" t="s">
        <v>535</v>
      </c>
      <c r="D348" s="4">
        <v>0</v>
      </c>
      <c r="E348" s="4" t="s">
        <v>170</v>
      </c>
      <c r="F348" s="4">
        <v>49680</v>
      </c>
      <c r="G348" s="4">
        <v>2025</v>
      </c>
      <c r="H348" s="4">
        <v>50.228752999999905</v>
      </c>
      <c r="I348" s="4">
        <v>1909.8176643748195</v>
      </c>
      <c r="J348" s="4">
        <v>38022.398532864696</v>
      </c>
      <c r="K348" s="4">
        <v>0.27594741444739501</v>
      </c>
      <c r="L348" s="4">
        <v>4.0839934536933555E-2</v>
      </c>
      <c r="M348" s="4">
        <v>143.57602759414954</v>
      </c>
      <c r="N348" s="4">
        <v>478.00908051287593</v>
      </c>
      <c r="O348" s="4">
        <v>0</v>
      </c>
      <c r="P348" s="4">
        <v>327.40347980333968</v>
      </c>
      <c r="Q348" s="4">
        <v>22.798325394914688</v>
      </c>
      <c r="R348" s="4">
        <v>1.6075042445856527</v>
      </c>
      <c r="S348" s="4">
        <v>0.45388993421586099</v>
      </c>
      <c r="T348" s="4">
        <v>9516.6424002777221</v>
      </c>
      <c r="U348" s="4">
        <v>0</v>
      </c>
      <c r="V348" s="4">
        <v>0.45521723028565325</v>
      </c>
      <c r="W348" s="4">
        <v>0</v>
      </c>
      <c r="X348" s="4">
        <v>7.7455833383452355E-2</v>
      </c>
      <c r="Y348" s="4">
        <v>77.455833383452358</v>
      </c>
      <c r="Z348" s="4">
        <v>71.122448431426903</v>
      </c>
      <c r="AA348" s="4">
        <v>142.36947253963748</v>
      </c>
      <c r="AB348" s="4">
        <v>9.3092219413909945</v>
      </c>
      <c r="AC348" s="4">
        <v>236.37210929024116</v>
      </c>
      <c r="AD348" s="4">
        <v>2518.683956142851</v>
      </c>
      <c r="AE348" s="4">
        <v>7.5073308047889844</v>
      </c>
      <c r="AF348" s="4">
        <v>4.8018954577451769</v>
      </c>
      <c r="AG348" s="4">
        <v>1.3737587520604146</v>
      </c>
      <c r="AH348" s="4">
        <v>20.622719690104375</v>
      </c>
      <c r="AI348" s="4">
        <v>13.245518769226408</v>
      </c>
      <c r="AJ348" s="4">
        <v>57.876929662200496</v>
      </c>
      <c r="AK348" s="4">
        <v>202.20590637776274</v>
      </c>
      <c r="AL348" s="4">
        <v>1.3737587520604146</v>
      </c>
      <c r="AM348" s="4">
        <v>2.0239727253605255</v>
      </c>
      <c r="AN348" s="4">
        <v>811.79074233333893</v>
      </c>
      <c r="AO348" s="4">
        <v>0.37917842520095207</v>
      </c>
      <c r="AP348" s="4">
        <v>0</v>
      </c>
      <c r="AQ348" s="4">
        <v>0</v>
      </c>
      <c r="AR348" s="4">
        <v>0</v>
      </c>
      <c r="AS348" s="4">
        <v>2.3462804159294204</v>
      </c>
      <c r="AT348" s="4">
        <v>2.513346309179628</v>
      </c>
      <c r="AU348" s="4">
        <v>176.77554831416339</v>
      </c>
      <c r="AV348" s="4">
        <v>236.57608474405185</v>
      </c>
      <c r="AW348" s="4">
        <v>162.03841420825472</v>
      </c>
      <c r="AX348" s="4">
        <v>0</v>
      </c>
      <c r="AY348" s="4">
        <v>1.5420616431280407</v>
      </c>
      <c r="AZ348" s="4">
        <v>40.556664035677763</v>
      </c>
      <c r="BA348" s="4">
        <v>6.9640060251022637</v>
      </c>
      <c r="BB348" s="4">
        <v>137.99514479999999</v>
      </c>
      <c r="BG348" s="4" t="s">
        <v>632</v>
      </c>
    </row>
    <row r="349" spans="1:59" x14ac:dyDescent="0.35">
      <c r="A349" s="4" t="s">
        <v>398</v>
      </c>
      <c r="B349" s="4" t="s">
        <v>236</v>
      </c>
      <c r="C349" s="4" t="s">
        <v>535</v>
      </c>
      <c r="D349" s="4" t="s">
        <v>408</v>
      </c>
      <c r="E349" s="4" t="s">
        <v>170</v>
      </c>
      <c r="F349" s="4">
        <v>42372</v>
      </c>
      <c r="G349" s="4">
        <v>2030</v>
      </c>
      <c r="H349" s="4">
        <v>50.335040999999904</v>
      </c>
      <c r="I349" s="4">
        <v>2065.6571038367961</v>
      </c>
      <c r="J349" s="4">
        <v>41038.152801679447</v>
      </c>
      <c r="K349" s="4">
        <v>0.29403318172538312</v>
      </c>
      <c r="L349" s="4">
        <v>4.3803314516844806E-2</v>
      </c>
      <c r="M349" s="4">
        <v>143.57602759414954</v>
      </c>
      <c r="N349" s="4">
        <v>523.25087344726091</v>
      </c>
      <c r="O349" s="4">
        <v>0</v>
      </c>
      <c r="P349" s="4">
        <v>358.39100921045269</v>
      </c>
      <c r="Q349" s="4">
        <v>25.151897641977062</v>
      </c>
      <c r="R349" s="4">
        <v>1.8469907174394984</v>
      </c>
      <c r="S349" s="4">
        <v>0.49968962262248101</v>
      </c>
      <c r="T349" s="4">
        <v>10395.360032532046</v>
      </c>
      <c r="U349" s="4">
        <v>0</v>
      </c>
      <c r="V349" s="4">
        <v>0.47175735568550103</v>
      </c>
      <c r="W349" s="4">
        <v>0</v>
      </c>
      <c r="X349" s="4">
        <v>8.2415492586660713E-2</v>
      </c>
      <c r="Y349" s="4">
        <v>82.415492586660719</v>
      </c>
      <c r="Z349" s="4">
        <v>75.814042973614676</v>
      </c>
      <c r="AA349" s="4">
        <v>149.26000735919621</v>
      </c>
      <c r="AB349" s="4">
        <v>9.6307027821011175</v>
      </c>
      <c r="AC349" s="4">
        <v>245.19729248611398</v>
      </c>
      <c r="AD349" s="4">
        <v>2672.9164965367449</v>
      </c>
      <c r="AE349" s="4">
        <v>7.5495418026619241</v>
      </c>
      <c r="AF349" s="4">
        <v>4.702284274430987</v>
      </c>
      <c r="AG349" s="4">
        <v>1.0274032009102807</v>
      </c>
      <c r="AH349" s="4">
        <v>21.997589170961785</v>
      </c>
      <c r="AI349" s="4">
        <v>14.121010155500905</v>
      </c>
      <c r="AJ349" s="4">
        <v>61.693032818113771</v>
      </c>
      <c r="AK349" s="4">
        <v>208.77599481971808</v>
      </c>
      <c r="AL349" s="4">
        <v>1.0274032009102807</v>
      </c>
      <c r="AM349" s="4">
        <v>1.7410000546807467</v>
      </c>
      <c r="AN349" s="4">
        <v>865.32739025271178</v>
      </c>
      <c r="AO349" s="4">
        <v>0.40418479789036871</v>
      </c>
      <c r="AP349" s="4">
        <v>0</v>
      </c>
      <c r="AQ349" s="4">
        <v>0</v>
      </c>
      <c r="AR349" s="4">
        <v>0</v>
      </c>
      <c r="AS349" s="4">
        <v>2.3462804159294204</v>
      </c>
      <c r="AT349" s="4">
        <v>2.4394503167648294</v>
      </c>
      <c r="AU349" s="4">
        <v>172.13889643611756</v>
      </c>
      <c r="AV349" s="4">
        <v>229.95971011723978</v>
      </c>
      <c r="AW349" s="4">
        <v>157.50665076523273</v>
      </c>
      <c r="AX349" s="4">
        <v>0</v>
      </c>
      <c r="AY349" s="4">
        <v>1.6373383422228835</v>
      </c>
      <c r="AZ349" s="4">
        <v>39.897954231406757</v>
      </c>
      <c r="BA349" s="4">
        <v>6.7592542427760387</v>
      </c>
      <c r="BB349" s="4">
        <v>139.35396599999999</v>
      </c>
      <c r="BG349" s="4" t="s">
        <v>633</v>
      </c>
    </row>
    <row r="350" spans="1:59" x14ac:dyDescent="0.35">
      <c r="A350" s="4" t="s">
        <v>398</v>
      </c>
      <c r="B350" s="4" t="s">
        <v>236</v>
      </c>
      <c r="C350" s="4" t="s">
        <v>535</v>
      </c>
      <c r="D350" s="4">
        <v>0</v>
      </c>
      <c r="E350" s="4" t="s">
        <v>170</v>
      </c>
      <c r="F350" s="4">
        <v>53334</v>
      </c>
      <c r="G350" s="4">
        <v>2035</v>
      </c>
      <c r="H350" s="4">
        <v>50.049216999999999</v>
      </c>
      <c r="I350" s="4">
        <v>2234.212904313149</v>
      </c>
      <c r="J350" s="4">
        <v>44640.316836787853</v>
      </c>
      <c r="K350" s="4">
        <v>0.31699836106228313</v>
      </c>
      <c r="L350" s="4">
        <v>4.8434014947722148E-2</v>
      </c>
      <c r="M350" s="4">
        <v>143.57602759414954</v>
      </c>
      <c r="N350" s="4">
        <v>573.52486422104437</v>
      </c>
      <c r="O350" s="4">
        <v>0</v>
      </c>
      <c r="P350" s="4">
        <v>392.82524946646873</v>
      </c>
      <c r="Q350" s="4">
        <v>27.75267094507516</v>
      </c>
      <c r="R350" s="4">
        <v>1.9383433575716047</v>
      </c>
      <c r="S350" s="4">
        <v>0.55450759489554369</v>
      </c>
      <c r="T350" s="4">
        <v>11459.217518248975</v>
      </c>
      <c r="U350" s="4">
        <v>0</v>
      </c>
      <c r="V350" s="4">
        <v>0.4900747914830354</v>
      </c>
      <c r="W350" s="4">
        <v>0</v>
      </c>
      <c r="X350" s="4">
        <v>8.904954464748141E-2</v>
      </c>
      <c r="Y350" s="4">
        <v>89.049544647481412</v>
      </c>
      <c r="Z350" s="4">
        <v>81.958121322411458</v>
      </c>
      <c r="AA350" s="4">
        <v>160.4093442473349</v>
      </c>
      <c r="AB350" s="4">
        <v>10.33956281505564</v>
      </c>
      <c r="AC350" s="4">
        <v>263.46148447717667</v>
      </c>
      <c r="AD350" s="4">
        <v>2905.0302166769775</v>
      </c>
      <c r="AE350" s="4">
        <v>8.0008146541585443</v>
      </c>
      <c r="AF350" s="4">
        <v>4.9364596236674698</v>
      </c>
      <c r="AG350" s="4">
        <v>0.94113442511136924</v>
      </c>
      <c r="AH350" s="4">
        <v>23.839057258223377</v>
      </c>
      <c r="AI350" s="4">
        <v>15.269692326954939</v>
      </c>
      <c r="AJ350" s="4">
        <v>66.688428995456519</v>
      </c>
      <c r="AK350" s="4">
        <v>224.08797911216595</v>
      </c>
      <c r="AL350" s="4">
        <v>0.94113442511136924</v>
      </c>
      <c r="AM350" s="4">
        <v>1.735128373934651</v>
      </c>
      <c r="AN350" s="4">
        <v>935.4008068379934</v>
      </c>
      <c r="AO350" s="4">
        <v>0.43691531126489425</v>
      </c>
      <c r="AP350" s="4">
        <v>0</v>
      </c>
      <c r="AQ350" s="4">
        <v>0</v>
      </c>
      <c r="AR350" s="4">
        <v>0</v>
      </c>
      <c r="AS350" s="4">
        <v>2.3462804159294204</v>
      </c>
      <c r="AT350" s="4">
        <v>2.3959046772104573</v>
      </c>
      <c r="AU350" s="4">
        <v>169.76614687073214</v>
      </c>
      <c r="AV350" s="4">
        <v>226.68997160551061</v>
      </c>
      <c r="AW350" s="4">
        <v>155.26710383939081</v>
      </c>
      <c r="AX350" s="4">
        <v>0</v>
      </c>
      <c r="AY350" s="4">
        <v>1.7792395163241297</v>
      </c>
      <c r="AZ350" s="4">
        <v>39.857233156057433</v>
      </c>
      <c r="BA350" s="4">
        <v>6.6385975329879789</v>
      </c>
      <c r="BB350" s="4">
        <v>139.35396599999999</v>
      </c>
      <c r="BG350" s="4" t="s">
        <v>634</v>
      </c>
    </row>
    <row r="351" spans="1:59" x14ac:dyDescent="0.35">
      <c r="A351" s="4" t="s">
        <v>398</v>
      </c>
      <c r="B351" s="4" t="s">
        <v>236</v>
      </c>
      <c r="C351" s="4" t="s">
        <v>535</v>
      </c>
      <c r="D351" s="4" t="s">
        <v>635</v>
      </c>
      <c r="E351" s="4" t="s">
        <v>170</v>
      </c>
      <c r="F351" s="4">
        <v>46026</v>
      </c>
      <c r="G351" s="4">
        <v>2040</v>
      </c>
      <c r="H351" s="4">
        <v>49.353733999999903</v>
      </c>
      <c r="I351" s="4">
        <v>2416.5227096635213</v>
      </c>
      <c r="J351" s="4">
        <v>48963.320782648902</v>
      </c>
      <c r="K351" s="4">
        <v>0.34271341102834807</v>
      </c>
      <c r="L351" s="4">
        <v>5.4450867009904126E-2</v>
      </c>
      <c r="M351" s="4">
        <v>143.57602759414954</v>
      </c>
      <c r="N351" s="4">
        <v>627.28143760541809</v>
      </c>
      <c r="O351" s="4">
        <v>0</v>
      </c>
      <c r="P351" s="4">
        <v>429.64482027768361</v>
      </c>
      <c r="Q351" s="4">
        <v>30.527842334783887</v>
      </c>
      <c r="R351" s="4">
        <v>2.1005063372694583</v>
      </c>
      <c r="S351" s="4">
        <v>0.61855182699618938</v>
      </c>
      <c r="T351" s="4">
        <v>12709.908385157227</v>
      </c>
      <c r="U351" s="4">
        <v>0</v>
      </c>
      <c r="V351" s="4">
        <v>0.5097823339954497</v>
      </c>
      <c r="W351" s="4">
        <v>0</v>
      </c>
      <c r="X351" s="4">
        <v>9.6699515487317242E-2</v>
      </c>
      <c r="Y351" s="4">
        <v>96.699515487317242</v>
      </c>
      <c r="Z351" s="4">
        <v>89.00712994578798</v>
      </c>
      <c r="AA351" s="4">
        <v>173.76748173141758</v>
      </c>
      <c r="AB351" s="4">
        <v>11.235565430348387</v>
      </c>
      <c r="AC351" s="4">
        <v>286.24347075161029</v>
      </c>
      <c r="AD351" s="4">
        <v>3171.0808023330742</v>
      </c>
      <c r="AE351" s="4">
        <v>8.6365999764190171</v>
      </c>
      <c r="AF351" s="4">
        <v>5.3141094299386431</v>
      </c>
      <c r="AG351" s="4">
        <v>0.96297368348493939</v>
      </c>
      <c r="AH351" s="4">
        <v>25.990123372086707</v>
      </c>
      <c r="AI351" s="4">
        <v>16.589868991192574</v>
      </c>
      <c r="AJ351" s="4">
        <v>72.417260954595406</v>
      </c>
      <c r="AK351" s="4">
        <v>243.48341558975957</v>
      </c>
      <c r="AL351" s="4">
        <v>0.96297368348493939</v>
      </c>
      <c r="AM351" s="4">
        <v>1.8374089794230488</v>
      </c>
      <c r="AN351" s="4">
        <v>1015.7593813433779</v>
      </c>
      <c r="AO351" s="4">
        <v>0.4744499074894879</v>
      </c>
      <c r="AP351" s="4">
        <v>0</v>
      </c>
      <c r="AQ351" s="4">
        <v>0</v>
      </c>
      <c r="AR351" s="4">
        <v>0</v>
      </c>
      <c r="AS351" s="4">
        <v>2.3462804159294204</v>
      </c>
      <c r="AT351" s="4">
        <v>2.3664986959483532</v>
      </c>
      <c r="AU351" s="4">
        <v>168.55145817373389</v>
      </c>
      <c r="AV351" s="4">
        <v>225.06850059269752</v>
      </c>
      <c r="AW351" s="4">
        <v>154.15650725527226</v>
      </c>
      <c r="AX351" s="4">
        <v>0</v>
      </c>
      <c r="AY351" s="4">
        <v>1.9593150841903357</v>
      </c>
      <c r="AZ351" s="4">
        <v>40.015976303728493</v>
      </c>
      <c r="BA351" s="4">
        <v>6.5571191350706695</v>
      </c>
      <c r="BB351" s="4">
        <v>139.35396599999999</v>
      </c>
      <c r="BG351" s="4" t="s">
        <v>636</v>
      </c>
    </row>
    <row r="352" spans="1:59" x14ac:dyDescent="0.35">
      <c r="A352" s="4" t="s">
        <v>398</v>
      </c>
      <c r="B352" s="4" t="s">
        <v>236</v>
      </c>
      <c r="C352" s="4" t="s">
        <v>535</v>
      </c>
      <c r="D352" s="4" t="s">
        <v>178</v>
      </c>
      <c r="E352" s="4" t="s">
        <v>170</v>
      </c>
      <c r="F352" s="4">
        <v>36891</v>
      </c>
      <c r="G352" s="4">
        <v>2045</v>
      </c>
      <c r="H352" s="4">
        <v>48.317751999999899</v>
      </c>
      <c r="I352" s="4">
        <v>2613.7088345726638</v>
      </c>
      <c r="J352" s="4">
        <v>54094.172977514958</v>
      </c>
      <c r="K352" s="4">
        <v>0.36956581851574483</v>
      </c>
      <c r="L352" s="4">
        <v>6.0645366984209567E-2</v>
      </c>
      <c r="M352" s="4">
        <v>143.57602759414954</v>
      </c>
      <c r="N352" s="4">
        <v>681.52156142981426</v>
      </c>
      <c r="O352" s="4">
        <v>0</v>
      </c>
      <c r="P352" s="4">
        <v>466.79559002042072</v>
      </c>
      <c r="Q352" s="4">
        <v>33.331513412138008</v>
      </c>
      <c r="R352" s="4">
        <v>2.1948778885804163</v>
      </c>
      <c r="S352" s="4">
        <v>0.68983990422687869</v>
      </c>
      <c r="T352" s="4">
        <v>14104.993159239189</v>
      </c>
      <c r="U352" s="4">
        <v>0</v>
      </c>
      <c r="V352" s="4">
        <v>0.53004587519045554</v>
      </c>
      <c r="W352" s="4">
        <v>0</v>
      </c>
      <c r="X352" s="4">
        <v>0.10468193306573265</v>
      </c>
      <c r="Y352" s="4">
        <v>104.68193306573265</v>
      </c>
      <c r="Z352" s="4">
        <v>96.353727447968367</v>
      </c>
      <c r="AA352" s="4">
        <v>187.89888924180349</v>
      </c>
      <c r="AB352" s="4">
        <v>12.183669082950351</v>
      </c>
      <c r="AC352" s="4">
        <v>310.30599395098551</v>
      </c>
      <c r="AD352" s="4">
        <v>3443.5160568846418</v>
      </c>
      <c r="AE352" s="4">
        <v>9.3364092887583467</v>
      </c>
      <c r="AF352" s="4">
        <v>5.7418345059694751</v>
      </c>
      <c r="AG352" s="4">
        <v>1.0248954876255589</v>
      </c>
      <c r="AH352" s="4">
        <v>28.227863545989354</v>
      </c>
      <c r="AI352" s="4">
        <v>17.965411406668252</v>
      </c>
      <c r="AJ352" s="4">
        <v>78.388316041300115</v>
      </c>
      <c r="AK352" s="4">
        <v>264.01657192276684</v>
      </c>
      <c r="AL352" s="4">
        <v>1.0248954876255589</v>
      </c>
      <c r="AM352" s="4">
        <v>1.9781534624115769</v>
      </c>
      <c r="AN352" s="4">
        <v>1099.51420931087</v>
      </c>
      <c r="AO352" s="4">
        <v>0.51357085592554408</v>
      </c>
      <c r="AP352" s="4">
        <v>0</v>
      </c>
      <c r="AQ352" s="4">
        <v>0</v>
      </c>
      <c r="AR352" s="4">
        <v>0</v>
      </c>
      <c r="AS352" s="4">
        <v>2.3462804159294204</v>
      </c>
      <c r="AT352" s="4">
        <v>2.3479166917926264</v>
      </c>
      <c r="AU352" s="4">
        <v>167.92857027177763</v>
      </c>
      <c r="AV352" s="4">
        <v>224.25647393359731</v>
      </c>
      <c r="AW352" s="4">
        <v>153.60032461205296</v>
      </c>
      <c r="AX352" s="4">
        <v>0</v>
      </c>
      <c r="AY352" s="4">
        <v>2.1665315279099255</v>
      </c>
      <c r="AZ352" s="4">
        <v>40.051107331107119</v>
      </c>
      <c r="BA352" s="4">
        <v>6.5056319251997801</v>
      </c>
      <c r="BB352" s="4">
        <v>139.35396599999999</v>
      </c>
      <c r="BG352" s="4" t="s">
        <v>637</v>
      </c>
    </row>
    <row r="353" spans="1:59" x14ac:dyDescent="0.35">
      <c r="A353" s="4" t="s">
        <v>398</v>
      </c>
      <c r="B353" s="4" t="s">
        <v>236</v>
      </c>
      <c r="C353" s="4" t="s">
        <v>535</v>
      </c>
      <c r="D353" s="4" t="s">
        <v>537</v>
      </c>
      <c r="E353" s="4" t="s">
        <v>170</v>
      </c>
      <c r="F353" s="4">
        <v>46026</v>
      </c>
      <c r="G353" s="4">
        <v>2050</v>
      </c>
      <c r="H353" s="4">
        <v>47.049782</v>
      </c>
      <c r="I353" s="4">
        <v>2826.9851736151954</v>
      </c>
      <c r="J353" s="4">
        <v>60084.979216592234</v>
      </c>
      <c r="K353" s="4">
        <v>0.39576026424737559</v>
      </c>
      <c r="L353" s="4">
        <v>6.6008761709182448E-2</v>
      </c>
      <c r="M353" s="4">
        <v>143.57602759414954</v>
      </c>
      <c r="N353" s="4">
        <v>732.64717868318871</v>
      </c>
      <c r="O353" s="4">
        <v>0</v>
      </c>
      <c r="P353" s="4">
        <v>501.81313608437586</v>
      </c>
      <c r="Q353" s="4">
        <v>35.985624901737509</v>
      </c>
      <c r="R353" s="4">
        <v>2.397586890901886</v>
      </c>
      <c r="S353" s="4">
        <v>0.76484148006759112</v>
      </c>
      <c r="T353" s="4">
        <v>15571.744385195849</v>
      </c>
      <c r="U353" s="4">
        <v>0</v>
      </c>
      <c r="V353" s="4">
        <v>0.54998107649264805</v>
      </c>
      <c r="W353" s="4">
        <v>0</v>
      </c>
      <c r="X353" s="4">
        <v>0.11232963345034894</v>
      </c>
      <c r="Y353" s="4">
        <v>112.32963345034894</v>
      </c>
      <c r="Z353" s="4">
        <v>103.38906289611678</v>
      </c>
      <c r="AA353" s="4">
        <v>201.55419958440791</v>
      </c>
      <c r="AB353" s="4">
        <v>13.09300525040924</v>
      </c>
      <c r="AC353" s="4">
        <v>333.38787709319064</v>
      </c>
      <c r="AD353" s="4">
        <v>3701.8267145872178</v>
      </c>
      <c r="AE353" s="4">
        <v>10.019244800713171</v>
      </c>
      <c r="AF353" s="4">
        <v>6.1627287247970051</v>
      </c>
      <c r="AG353" s="4">
        <v>1.0973784387625471</v>
      </c>
      <c r="AH353" s="4">
        <v>30.339846836263984</v>
      </c>
      <c r="AI353" s="4">
        <v>19.28059141221479</v>
      </c>
      <c r="AJ353" s="4">
        <v>84.108471483901994</v>
      </c>
      <c r="AK353" s="4">
        <v>283.71861533445139</v>
      </c>
      <c r="AL353" s="4">
        <v>1.0973784387625471</v>
      </c>
      <c r="AM353" s="4">
        <v>2.124231383546924</v>
      </c>
      <c r="AN353" s="4">
        <v>1179.7490659805508</v>
      </c>
      <c r="AO353" s="4">
        <v>0.55104766492534563</v>
      </c>
      <c r="AP353" s="4">
        <v>0</v>
      </c>
      <c r="AQ353" s="4">
        <v>0</v>
      </c>
      <c r="AR353" s="4">
        <v>0</v>
      </c>
      <c r="AS353" s="4">
        <v>2.3462804159294204</v>
      </c>
      <c r="AT353" s="4">
        <v>2.3384193892478109</v>
      </c>
      <c r="AU353" s="4">
        <v>167.60914658431705</v>
      </c>
      <c r="AV353" s="4">
        <v>223.84753481515398</v>
      </c>
      <c r="AW353" s="4">
        <v>153.32022932544794</v>
      </c>
      <c r="AX353" s="4">
        <v>0</v>
      </c>
      <c r="AY353" s="4">
        <v>2.3874634201354841</v>
      </c>
      <c r="AZ353" s="4">
        <v>39.734779827904063</v>
      </c>
      <c r="BA353" s="4">
        <v>6.4793167007904939</v>
      </c>
      <c r="BB353" s="4">
        <v>139.35396599999999</v>
      </c>
      <c r="BG353" s="4" t="s">
        <v>638</v>
      </c>
    </row>
    <row r="354" spans="1:59" x14ac:dyDescent="0.35">
      <c r="A354" s="4" t="s">
        <v>398</v>
      </c>
      <c r="B354" s="4" t="s">
        <v>236</v>
      </c>
      <c r="C354" s="4" t="s">
        <v>535</v>
      </c>
      <c r="D354" s="4" t="s">
        <v>539</v>
      </c>
      <c r="E354" s="4" t="s">
        <v>174</v>
      </c>
      <c r="F354" s="4">
        <v>42372</v>
      </c>
      <c r="G354" s="4">
        <v>2000</v>
      </c>
      <c r="H354" s="4">
        <v>45.987623999999904</v>
      </c>
      <c r="I354" s="4">
        <v>874.68047424052702</v>
      </c>
      <c r="J354" s="4">
        <v>19019.910101042158</v>
      </c>
      <c r="K354" s="4">
        <v>7.9965604506580499E-6</v>
      </c>
      <c r="L354" s="4">
        <v>1.7553825850714338E-2</v>
      </c>
      <c r="M354" s="4">
        <v>79.116277496934572</v>
      </c>
      <c r="N354" s="4">
        <v>0</v>
      </c>
      <c r="O354" s="4">
        <v>1.8409539258000001</v>
      </c>
      <c r="P354" s="4">
        <v>9.2047696289999994</v>
      </c>
      <c r="Q354" s="4">
        <v>0.27429999999999999</v>
      </c>
      <c r="R354" s="4">
        <v>0.25126999999999999</v>
      </c>
      <c r="S354" s="4">
        <v>5.9646482279667361E-3</v>
      </c>
      <c r="T354" s="4">
        <v>0</v>
      </c>
      <c r="U354" s="4">
        <v>2.1047159277203198</v>
      </c>
      <c r="V354" s="4">
        <v>0</v>
      </c>
      <c r="W354" s="4">
        <v>2.751799590134529E-2</v>
      </c>
      <c r="X354" s="4">
        <v>3.7191678521693548E-3</v>
      </c>
      <c r="Y354" s="4">
        <v>3.7191678521693547</v>
      </c>
      <c r="Z354" s="4">
        <v>3.4655091938442313</v>
      </c>
      <c r="AA354" s="4">
        <v>4.6677730170188303</v>
      </c>
      <c r="AB354" s="4">
        <v>0.45961185536796173</v>
      </c>
      <c r="AC354" s="4">
        <v>12.487597640168381</v>
      </c>
      <c r="AD354" s="4">
        <v>11.368405424760311</v>
      </c>
      <c r="AE354" s="4">
        <v>2.6735341839914475</v>
      </c>
      <c r="AF354" s="4">
        <v>2.3699048546227806</v>
      </c>
      <c r="AG354" s="4">
        <v>0.79230568225991727</v>
      </c>
      <c r="AH354" s="4">
        <v>1.8257504349797533</v>
      </c>
      <c r="AI354" s="4">
        <v>0.68091259476516974</v>
      </c>
      <c r="AJ354" s="4">
        <v>2.7845965990790615</v>
      </c>
      <c r="AK354" s="4">
        <v>10.870863860269887</v>
      </c>
      <c r="AL354" s="4">
        <v>0.79230568225991727</v>
      </c>
      <c r="AM354" s="4">
        <v>2.2383102446310428</v>
      </c>
      <c r="AN354" s="4">
        <v>37.598459997639402</v>
      </c>
      <c r="AO354" s="4">
        <v>1.7561822411164999E-2</v>
      </c>
      <c r="AP354" s="4">
        <v>0</v>
      </c>
      <c r="AQ354" s="4">
        <v>0</v>
      </c>
      <c r="AR354" s="4">
        <v>0</v>
      </c>
      <c r="AS354" s="4">
        <v>3.7393933463190607</v>
      </c>
      <c r="AT354" s="4">
        <v>4.6497626582278482</v>
      </c>
      <c r="AU354" s="4">
        <v>302.51670724121948</v>
      </c>
      <c r="AV354" s="4">
        <v>404.04790147620491</v>
      </c>
      <c r="AW354" s="4">
        <v>0</v>
      </c>
      <c r="AX354" s="4">
        <v>2020.2395073810244</v>
      </c>
      <c r="AY354" s="4">
        <v>8.0873233463189198E-2</v>
      </c>
      <c r="AZ354" s="4">
        <v>4.2520302689946945</v>
      </c>
      <c r="BA354" s="4">
        <v>12.883610606675054</v>
      </c>
      <c r="BB354" s="4">
        <v>150.96746640000001</v>
      </c>
      <c r="BG354" s="4" t="s">
        <v>639</v>
      </c>
    </row>
    <row r="355" spans="1:59" x14ac:dyDescent="0.35">
      <c r="A355" s="4" t="s">
        <v>398</v>
      </c>
      <c r="B355" s="4" t="s">
        <v>236</v>
      </c>
      <c r="C355" s="4" t="s">
        <v>535</v>
      </c>
      <c r="D355" s="4" t="s">
        <v>541</v>
      </c>
      <c r="E355" s="4" t="s">
        <v>174</v>
      </c>
      <c r="F355" s="4">
        <v>47853</v>
      </c>
      <c r="G355" s="4">
        <v>2005</v>
      </c>
      <c r="H355" s="4">
        <v>47.044125999999999</v>
      </c>
      <c r="I355" s="4">
        <v>1096.741</v>
      </c>
      <c r="J355" s="4">
        <v>23313.027433010448</v>
      </c>
      <c r="K355" s="4">
        <v>4.5119084258604474E-4</v>
      </c>
      <c r="L355" s="4">
        <v>1.2095845628397037E-2</v>
      </c>
      <c r="M355" s="4">
        <v>111.34615254554205</v>
      </c>
      <c r="N355" s="4">
        <v>0</v>
      </c>
      <c r="O355" s="4">
        <v>1.4366034749698495</v>
      </c>
      <c r="P355" s="4">
        <v>7.1830173748492472</v>
      </c>
      <c r="Q355" s="4">
        <v>0.41243999999999997</v>
      </c>
      <c r="R355" s="4">
        <v>0.21529500000000001</v>
      </c>
      <c r="S355" s="4">
        <v>8.7670881588915051E-3</v>
      </c>
      <c r="T355" s="4">
        <v>0</v>
      </c>
      <c r="U355" s="4">
        <v>1.3098839880790902</v>
      </c>
      <c r="V355" s="4">
        <v>0</v>
      </c>
      <c r="W355" s="4">
        <v>1.9884509809009011E-2</v>
      </c>
      <c r="X355" s="4">
        <v>2.6507925694747004E-3</v>
      </c>
      <c r="Y355" s="4">
        <v>2.6507925694747003</v>
      </c>
      <c r="Z355" s="4">
        <v>2.4750535090488324</v>
      </c>
      <c r="AA355" s="4">
        <v>3.349307641489955</v>
      </c>
      <c r="AB355" s="4">
        <v>0.30874620600207875</v>
      </c>
      <c r="AC355" s="4">
        <v>8.1255571025189592</v>
      </c>
      <c r="AD355" s="4">
        <v>10.147469300580401</v>
      </c>
      <c r="AE355" s="4">
        <v>1.0377738257145417</v>
      </c>
      <c r="AF355" s="4">
        <v>0.89056062038832751</v>
      </c>
      <c r="AG355" s="4">
        <v>0.34472364598828553</v>
      </c>
      <c r="AH355" s="4">
        <v>1.285573782907973</v>
      </c>
      <c r="AI355" s="4">
        <v>0.48548825374655147</v>
      </c>
      <c r="AJ355" s="4">
        <v>1.9895652553022809</v>
      </c>
      <c r="AK355" s="4">
        <v>6.9692908740342627</v>
      </c>
      <c r="AL355" s="4">
        <v>0.34472364598828553</v>
      </c>
      <c r="AM355" s="4">
        <v>0.79644561590339047</v>
      </c>
      <c r="AN355" s="4">
        <v>26.881853009423256</v>
      </c>
      <c r="AO355" s="4">
        <v>1.2556214500917665E-2</v>
      </c>
      <c r="AP355" s="4">
        <v>0</v>
      </c>
      <c r="AQ355" s="4">
        <v>0</v>
      </c>
      <c r="AR355" s="4">
        <v>0</v>
      </c>
      <c r="AS355" s="4">
        <v>3.3152248016011283</v>
      </c>
      <c r="AT355" s="4">
        <v>4.2564722392234522</v>
      </c>
      <c r="AU355" s="4">
        <v>276.98182413822116</v>
      </c>
      <c r="AV355" s="4">
        <v>369.03607928838312</v>
      </c>
      <c r="AW355" s="4">
        <v>0</v>
      </c>
      <c r="AX355" s="4">
        <v>1845.1803964419155</v>
      </c>
      <c r="AY355" s="4">
        <v>5.6346940518667524E-2</v>
      </c>
      <c r="AZ355" s="4">
        <v>2.4169722564166931</v>
      </c>
      <c r="BA355" s="4">
        <v>11.793877433988797</v>
      </c>
      <c r="BB355" s="4">
        <v>150.96746640000001</v>
      </c>
      <c r="BG355" s="4" t="s">
        <v>640</v>
      </c>
    </row>
    <row r="356" spans="1:59" x14ac:dyDescent="0.35">
      <c r="A356" s="4" t="s">
        <v>398</v>
      </c>
      <c r="B356" s="4" t="s">
        <v>236</v>
      </c>
      <c r="C356" s="4" t="s">
        <v>535</v>
      </c>
      <c r="D356" s="4" t="s">
        <v>543</v>
      </c>
      <c r="E356" s="4" t="s">
        <v>174</v>
      </c>
      <c r="F356" s="4">
        <v>49680</v>
      </c>
      <c r="G356" s="4">
        <v>2010</v>
      </c>
      <c r="H356" s="4">
        <v>48.183584000000003</v>
      </c>
      <c r="I356" s="4">
        <v>1270.7596170178529</v>
      </c>
      <c r="J356" s="4">
        <v>26373.289646072255</v>
      </c>
      <c r="K356" s="4">
        <v>7.0019247280846836E-4</v>
      </c>
      <c r="L356" s="4">
        <v>1.3162214202679896E-2</v>
      </c>
      <c r="M356" s="4">
        <v>143.57602759414954</v>
      </c>
      <c r="N356" s="4">
        <v>0</v>
      </c>
      <c r="O356" s="4">
        <v>1.7422745681850094</v>
      </c>
      <c r="P356" s="4">
        <v>8.7113728409250459</v>
      </c>
      <c r="Q356" s="4">
        <v>0.32106000000000001</v>
      </c>
      <c r="R356" s="4">
        <v>0.16758209760457538</v>
      </c>
      <c r="S356" s="4">
        <v>6.6632652315776258E-3</v>
      </c>
      <c r="T356" s="4">
        <v>0</v>
      </c>
      <c r="U356" s="4">
        <v>1.3710496815075706</v>
      </c>
      <c r="V356" s="4">
        <v>0</v>
      </c>
      <c r="W356" s="4">
        <v>2.245351565412004E-2</v>
      </c>
      <c r="X356" s="4">
        <v>2.9651894144658623E-3</v>
      </c>
      <c r="Y356" s="4">
        <v>2.9651894144658621</v>
      </c>
      <c r="Z356" s="4">
        <v>2.7847245011040673</v>
      </c>
      <c r="AA356" s="4">
        <v>3.7031872936289592</v>
      </c>
      <c r="AB356" s="4">
        <v>0.29491688262104337</v>
      </c>
      <c r="AC356" s="4">
        <v>7.6573261635459238</v>
      </c>
      <c r="AD356" s="4">
        <v>9.6436504126320362</v>
      </c>
      <c r="AE356" s="4">
        <v>0.67382824560155541</v>
      </c>
      <c r="AF356" s="4">
        <v>0.54766295050780323</v>
      </c>
      <c r="AG356" s="4">
        <v>0.29254285835677207</v>
      </c>
      <c r="AH356" s="4">
        <v>1.4152566261576403</v>
      </c>
      <c r="AI356" s="4">
        <v>0.54576972534830803</v>
      </c>
      <c r="AJ356" s="4">
        <v>2.2389547757557593</v>
      </c>
      <c r="AK356" s="4">
        <v>6.3594484670081108</v>
      </c>
      <c r="AL356" s="4">
        <v>0.29254285835677207</v>
      </c>
      <c r="AM356" s="4">
        <v>0.44201606720236725</v>
      </c>
      <c r="AN356" s="4">
        <v>30.253392948505237</v>
      </c>
      <c r="AO356" s="4">
        <v>1.4131023300693647E-2</v>
      </c>
      <c r="AP356" s="4">
        <v>0</v>
      </c>
      <c r="AQ356" s="4">
        <v>0</v>
      </c>
      <c r="AR356" s="4">
        <v>0</v>
      </c>
      <c r="AS356" s="4">
        <v>3.2925333441912672</v>
      </c>
      <c r="AT356" s="4">
        <v>3.9472181658311039</v>
      </c>
      <c r="AU356" s="4">
        <v>257.01514751353574</v>
      </c>
      <c r="AV356" s="4">
        <v>340.38141503205293</v>
      </c>
      <c r="AW356" s="4">
        <v>0</v>
      </c>
      <c r="AX356" s="4">
        <v>1701.9070751602644</v>
      </c>
      <c r="AY356" s="4">
        <v>6.1539411731303797E-2</v>
      </c>
      <c r="AZ356" s="4">
        <v>2.3333991533539615</v>
      </c>
      <c r="BA356" s="4">
        <v>10.936993039456356</v>
      </c>
      <c r="BB356" s="4">
        <v>150.96746640000001</v>
      </c>
      <c r="BG356" s="4" t="s">
        <v>641</v>
      </c>
    </row>
    <row r="357" spans="1:59" x14ac:dyDescent="0.35">
      <c r="A357" s="4" t="s">
        <v>398</v>
      </c>
      <c r="B357" s="4" t="s">
        <v>236</v>
      </c>
      <c r="C357" s="4" t="s">
        <v>535</v>
      </c>
      <c r="D357" s="4" t="s">
        <v>545</v>
      </c>
      <c r="E357" s="4" t="s">
        <v>174</v>
      </c>
      <c r="F357" s="4">
        <v>40545</v>
      </c>
      <c r="G357" s="4">
        <v>2015</v>
      </c>
      <c r="H357" s="4">
        <v>49.119718999999904</v>
      </c>
      <c r="I357" s="4">
        <v>1541.1841297767451</v>
      </c>
      <c r="J357" s="4">
        <v>31376.07790013514</v>
      </c>
      <c r="K357" s="4">
        <v>1.2112805753442251E-3</v>
      </c>
      <c r="L357" s="4">
        <v>2.0576161788525903E-2</v>
      </c>
      <c r="M357" s="4">
        <v>143.57602759414954</v>
      </c>
      <c r="N357" s="4">
        <v>0</v>
      </c>
      <c r="O357" s="4">
        <v>2.8283241964271006</v>
      </c>
      <c r="P357" s="4">
        <v>14.141620982135503</v>
      </c>
      <c r="Q357" s="4">
        <v>0.87896208478684212</v>
      </c>
      <c r="R357" s="4">
        <v>0.14269076238617553</v>
      </c>
      <c r="S357" s="4">
        <v>1.789428161807774E-2</v>
      </c>
      <c r="T357" s="4">
        <v>0</v>
      </c>
      <c r="U357" s="4">
        <v>1.8351630683069711</v>
      </c>
      <c r="V357" s="4">
        <v>0</v>
      </c>
      <c r="W357" s="4">
        <v>2.245351565412004E-2</v>
      </c>
      <c r="X357" s="4">
        <v>4.6061603909650249E-3</v>
      </c>
      <c r="Y357" s="4">
        <v>4.6061603909650248</v>
      </c>
      <c r="Z357" s="4">
        <v>4.3755865602106461</v>
      </c>
      <c r="AA357" s="4">
        <v>5.7476695357416707</v>
      </c>
      <c r="AB357" s="4">
        <v>0.29155064550616638</v>
      </c>
      <c r="AC357" s="4">
        <v>8.1149254252330536</v>
      </c>
      <c r="AD357" s="4">
        <v>9.6550792993460259</v>
      </c>
      <c r="AE357" s="4">
        <v>0.71150921200675199</v>
      </c>
      <c r="AF357" s="4">
        <v>0.54100966560027663</v>
      </c>
      <c r="AG357" s="4">
        <v>0.28741151441432689</v>
      </c>
      <c r="AH357" s="4">
        <v>2.2180489568465931</v>
      </c>
      <c r="AI357" s="4">
        <v>0.8573555666607322</v>
      </c>
      <c r="AJ357" s="4">
        <v>3.5182309935499139</v>
      </c>
      <c r="AK357" s="4">
        <v>6.0752433676887909</v>
      </c>
      <c r="AL357" s="4">
        <v>0.28741151441432689</v>
      </c>
      <c r="AM357" s="4">
        <v>0.37498016072333951</v>
      </c>
      <c r="AN357" s="4">
        <v>47.544193833990569</v>
      </c>
      <c r="AO357" s="4">
        <v>2.2207364047542665E-2</v>
      </c>
      <c r="AP357" s="4">
        <v>0</v>
      </c>
      <c r="AQ357" s="4">
        <v>0</v>
      </c>
      <c r="AR357" s="4">
        <v>0</v>
      </c>
      <c r="AS357" s="4">
        <v>3.2925333441912672</v>
      </c>
      <c r="AT357" s="4">
        <v>3.8035099944049535</v>
      </c>
      <c r="AU357" s="4">
        <v>248.78555280150292</v>
      </c>
      <c r="AV357" s="4">
        <v>325.71657780842719</v>
      </c>
      <c r="AW357" s="4">
        <v>0</v>
      </c>
      <c r="AX357" s="4">
        <v>1628.5828890421358</v>
      </c>
      <c r="AY357" s="4">
        <v>9.3774160046905683E-2</v>
      </c>
      <c r="AZ357" s="4">
        <v>2.9887151716467977</v>
      </c>
      <c r="BA357" s="4">
        <v>10.538804947344687</v>
      </c>
      <c r="BB357" s="4">
        <v>143.801895</v>
      </c>
      <c r="BG357" s="4" t="s">
        <v>642</v>
      </c>
    </row>
    <row r="358" spans="1:59" x14ac:dyDescent="0.35">
      <c r="A358" s="4" t="s">
        <v>398</v>
      </c>
      <c r="B358" s="4" t="s">
        <v>236</v>
      </c>
      <c r="C358" s="4" t="s">
        <v>535</v>
      </c>
      <c r="D358" s="4" t="s">
        <v>547</v>
      </c>
      <c r="E358" s="4" t="s">
        <v>174</v>
      </c>
      <c r="F358" s="4">
        <v>51507</v>
      </c>
      <c r="G358" s="4">
        <v>2020</v>
      </c>
      <c r="H358" s="4">
        <v>49.809726999999896</v>
      </c>
      <c r="I358" s="4">
        <v>1765.7352250687322</v>
      </c>
      <c r="J358" s="4">
        <v>35449.606561158944</v>
      </c>
      <c r="K358" s="4">
        <v>1.6190819709814876E-3</v>
      </c>
      <c r="L358" s="4">
        <v>2.6521768784485932E-2</v>
      </c>
      <c r="M358" s="4">
        <v>143.57602759414954</v>
      </c>
      <c r="N358" s="4">
        <v>0</v>
      </c>
      <c r="O358" s="4">
        <v>3.6999713958661902</v>
      </c>
      <c r="P358" s="4">
        <v>18.49985697933095</v>
      </c>
      <c r="Q358" s="4">
        <v>1.1498450481279725</v>
      </c>
      <c r="R358" s="4">
        <v>0.12462335030515026</v>
      </c>
      <c r="S358" s="4">
        <v>2.3084749051685727E-2</v>
      </c>
      <c r="T358" s="4">
        <v>0</v>
      </c>
      <c r="U358" s="4">
        <v>2.0954282065263587</v>
      </c>
      <c r="V358" s="4">
        <v>0</v>
      </c>
      <c r="W358" s="4">
        <v>2.245351565412004E-2</v>
      </c>
      <c r="X358" s="4">
        <v>5.8930922455824918E-3</v>
      </c>
      <c r="Y358" s="4">
        <v>5.8930922455824915</v>
      </c>
      <c r="Z358" s="4">
        <v>5.6509805031633551</v>
      </c>
      <c r="AA358" s="4">
        <v>7.3824548391736551</v>
      </c>
      <c r="AB358" s="4">
        <v>0.19312205181139253</v>
      </c>
      <c r="AC358" s="4">
        <v>6.3542413768039498</v>
      </c>
      <c r="AD358" s="4">
        <v>9.5374130795122785</v>
      </c>
      <c r="AE358" s="4">
        <v>0.59858681899706512</v>
      </c>
      <c r="AF358" s="4">
        <v>0.40400993652055528</v>
      </c>
      <c r="AG358" s="4">
        <v>0.15699829429924772</v>
      </c>
      <c r="AH358" s="4">
        <v>2.8617480501667134</v>
      </c>
      <c r="AI358" s="4">
        <v>1.1071577309857616</v>
      </c>
      <c r="AJ358" s="4">
        <v>4.5438227721775934</v>
      </c>
      <c r="AK358" s="4">
        <v>3.7198602542845878</v>
      </c>
      <c r="AL358" s="4">
        <v>0.15699829429924772</v>
      </c>
      <c r="AM358" s="4">
        <v>0.18957213009557197</v>
      </c>
      <c r="AN358" s="4">
        <v>61.406111043484145</v>
      </c>
      <c r="AO358" s="4">
        <v>2.8682111373009779E-2</v>
      </c>
      <c r="AP358" s="4">
        <v>0</v>
      </c>
      <c r="AQ358" s="4">
        <v>0</v>
      </c>
      <c r="AR358" s="4">
        <v>0</v>
      </c>
      <c r="AS358" s="4">
        <v>3.2925333441912672</v>
      </c>
      <c r="AT358" s="4">
        <v>3.7482204935447818</v>
      </c>
      <c r="AU358" s="4">
        <v>245.61394054311882</v>
      </c>
      <c r="AV358" s="4">
        <v>318.54798943400351</v>
      </c>
      <c r="AW358" s="4">
        <v>0</v>
      </c>
      <c r="AX358" s="4">
        <v>1592.7399471700173</v>
      </c>
      <c r="AY358" s="4">
        <v>0.11831207678738138</v>
      </c>
      <c r="AZ358" s="4">
        <v>3.3374722109613568</v>
      </c>
      <c r="BA358" s="4">
        <v>10.385608224828239</v>
      </c>
      <c r="BB358" s="4">
        <v>136.6363236</v>
      </c>
      <c r="BG358" s="4" t="s">
        <v>643</v>
      </c>
    </row>
    <row r="359" spans="1:59" x14ac:dyDescent="0.35">
      <c r="A359" s="4" t="s">
        <v>398</v>
      </c>
      <c r="B359" s="4" t="s">
        <v>236</v>
      </c>
      <c r="C359" s="4" t="s">
        <v>535</v>
      </c>
      <c r="D359" s="4" t="s">
        <v>549</v>
      </c>
      <c r="E359" s="4" t="s">
        <v>174</v>
      </c>
      <c r="F359" s="4">
        <v>42372</v>
      </c>
      <c r="G359" s="4">
        <v>2025</v>
      </c>
      <c r="H359" s="4">
        <v>50.228752999999905</v>
      </c>
      <c r="I359" s="4">
        <v>1909.8176643748195</v>
      </c>
      <c r="J359" s="4">
        <v>38022.398532864696</v>
      </c>
      <c r="K359" s="4">
        <v>1.8549963344679961E-3</v>
      </c>
      <c r="L359" s="4">
        <v>2.9974830729093318E-2</v>
      </c>
      <c r="M359" s="4">
        <v>143.57602759414954</v>
      </c>
      <c r="N359" s="4">
        <v>0</v>
      </c>
      <c r="O359" s="4">
        <v>4.205781917122132</v>
      </c>
      <c r="P359" s="4">
        <v>21.028909585610659</v>
      </c>
      <c r="Q359" s="4">
        <v>1.307036458798599</v>
      </c>
      <c r="R359" s="4">
        <v>0.11265414045539481</v>
      </c>
      <c r="S359" s="4">
        <v>2.6021678435827412E-2</v>
      </c>
      <c r="T359" s="4">
        <v>0</v>
      </c>
      <c r="U359" s="4">
        <v>2.2021902905055066</v>
      </c>
      <c r="V359" s="4">
        <v>0</v>
      </c>
      <c r="W359" s="4">
        <v>2.2453515654120043E-2</v>
      </c>
      <c r="X359" s="4">
        <v>6.6415465818657092E-3</v>
      </c>
      <c r="Y359" s="4">
        <v>6.6415465818657093</v>
      </c>
      <c r="Z359" s="4">
        <v>6.3915205459215816</v>
      </c>
      <c r="AA359" s="4">
        <v>8.3334431012459618</v>
      </c>
      <c r="AB359" s="4">
        <v>0.13989918930529785</v>
      </c>
      <c r="AC359" s="4">
        <v>5.4205286755033999</v>
      </c>
      <c r="AD359" s="4">
        <v>9.6181890799942575</v>
      </c>
      <c r="AE359" s="4">
        <v>0.54436901503076807</v>
      </c>
      <c r="AF359" s="4">
        <v>0.33490498967724258</v>
      </c>
      <c r="AG359" s="4">
        <v>8.5568376514277011E-2</v>
      </c>
      <c r="AH359" s="4">
        <v>3.2355478709618799</v>
      </c>
      <c r="AI359" s="4">
        <v>1.252203572642939</v>
      </c>
      <c r="AJ359" s="4">
        <v>5.1393169732786426</v>
      </c>
      <c r="AK359" s="4">
        <v>2.4408463099581965</v>
      </c>
      <c r="AL359" s="4">
        <v>8.5568376514277011E-2</v>
      </c>
      <c r="AM359" s="4">
        <v>9.2359779189165062E-2</v>
      </c>
      <c r="AN359" s="4">
        <v>69.454786785205528</v>
      </c>
      <c r="AO359" s="4">
        <v>3.2441558276687141E-2</v>
      </c>
      <c r="AP359" s="4">
        <v>0</v>
      </c>
      <c r="AQ359" s="4">
        <v>0</v>
      </c>
      <c r="AR359" s="4">
        <v>0</v>
      </c>
      <c r="AS359" s="4">
        <v>3.2925333441912672</v>
      </c>
      <c r="AT359" s="4">
        <v>3.7269487114670463</v>
      </c>
      <c r="AU359" s="4">
        <v>244.39293689270963</v>
      </c>
      <c r="AV359" s="4">
        <v>315.82933745695902</v>
      </c>
      <c r="AW359" s="4">
        <v>0</v>
      </c>
      <c r="AX359" s="4">
        <v>1579.146687284795</v>
      </c>
      <c r="AY359" s="4">
        <v>0.13222598980041814</v>
      </c>
      <c r="AZ359" s="4">
        <v>3.4775815020225114</v>
      </c>
      <c r="BA359" s="4">
        <v>10.326668150389247</v>
      </c>
      <c r="BB359" s="4">
        <v>137.99514479999999</v>
      </c>
      <c r="BG359" s="4" t="s">
        <v>644</v>
      </c>
    </row>
    <row r="360" spans="1:59" x14ac:dyDescent="0.35">
      <c r="A360" s="4" t="s">
        <v>398</v>
      </c>
      <c r="B360" s="4" t="s">
        <v>236</v>
      </c>
      <c r="C360" s="4" t="s">
        <v>535</v>
      </c>
      <c r="D360" s="4" t="s">
        <v>551</v>
      </c>
      <c r="E360" s="4" t="s">
        <v>174</v>
      </c>
      <c r="F360" s="4">
        <v>40545</v>
      </c>
      <c r="G360" s="4">
        <v>2030</v>
      </c>
      <c r="H360" s="4">
        <v>50.335040999999904</v>
      </c>
      <c r="I360" s="4">
        <v>2065.6571038367961</v>
      </c>
      <c r="J360" s="4">
        <v>41038.152801679447</v>
      </c>
      <c r="K360" s="4">
        <v>2.1092035040967049E-3</v>
      </c>
      <c r="L360" s="4">
        <v>3.3905990834277623E-2</v>
      </c>
      <c r="M360" s="4">
        <v>143.57602759414954</v>
      </c>
      <c r="N360" s="4">
        <v>0</v>
      </c>
      <c r="O360" s="4">
        <v>4.7679211413433134</v>
      </c>
      <c r="P360" s="4">
        <v>23.839605706716565</v>
      </c>
      <c r="Q360" s="4">
        <v>1.4817332156576895</v>
      </c>
      <c r="R360" s="4">
        <v>0.11337203611645305</v>
      </c>
      <c r="S360" s="4">
        <v>2.9437409530622856E-2</v>
      </c>
      <c r="T360" s="4">
        <v>0</v>
      </c>
      <c r="U360" s="4">
        <v>2.3081861614337025</v>
      </c>
      <c r="V360" s="4">
        <v>0</v>
      </c>
      <c r="W360" s="4">
        <v>2.245351565412004E-2</v>
      </c>
      <c r="X360" s="4">
        <v>7.5056118358500512E-3</v>
      </c>
      <c r="Y360" s="4">
        <v>7.5056118358500514</v>
      </c>
      <c r="Z360" s="4">
        <v>7.2318475722187054</v>
      </c>
      <c r="AA360" s="4">
        <v>9.4231682869297337</v>
      </c>
      <c r="AB360" s="4">
        <v>0.12813777334933746</v>
      </c>
      <c r="AC360" s="4">
        <v>5.4556766222192064</v>
      </c>
      <c r="AD360" s="4">
        <v>10.468605776075973</v>
      </c>
      <c r="AE360" s="4">
        <v>0.56486813038822226</v>
      </c>
      <c r="AF360" s="4">
        <v>0.33195004494942121</v>
      </c>
      <c r="AG360" s="4">
        <v>6.0987029702417199E-2</v>
      </c>
      <c r="AH360" s="4">
        <v>3.6604115564430515</v>
      </c>
      <c r="AI360" s="4">
        <v>1.4168186843125667</v>
      </c>
      <c r="AJ360" s="4">
        <v>5.8150288879061387</v>
      </c>
      <c r="AK360" s="4">
        <v>2.0842068642586149</v>
      </c>
      <c r="AL360" s="4">
        <v>6.0987029702417199E-2</v>
      </c>
      <c r="AM360" s="4">
        <v>5.7513467898079533E-2</v>
      </c>
      <c r="AN360" s="4">
        <v>78.587085370049778</v>
      </c>
      <c r="AO360" s="4">
        <v>3.670715335592277E-2</v>
      </c>
      <c r="AP360" s="4">
        <v>0</v>
      </c>
      <c r="AQ360" s="4">
        <v>0</v>
      </c>
      <c r="AR360" s="4">
        <v>0</v>
      </c>
      <c r="AS360" s="4">
        <v>3.2925333441912672</v>
      </c>
      <c r="AT360" s="4">
        <v>3.7187647216367341</v>
      </c>
      <c r="AU360" s="4">
        <v>243.92303125499319</v>
      </c>
      <c r="AV360" s="4">
        <v>314.83791838618464</v>
      </c>
      <c r="AW360" s="4">
        <v>0</v>
      </c>
      <c r="AX360" s="4">
        <v>1574.1895919309229</v>
      </c>
      <c r="AY360" s="4">
        <v>0.14911305696264487</v>
      </c>
      <c r="AZ360" s="4">
        <v>3.6335226315679239</v>
      </c>
      <c r="BA360" s="4">
        <v>10.303991866472657</v>
      </c>
      <c r="BB360" s="4">
        <v>139.35396599999999</v>
      </c>
      <c r="BG360" s="4" t="s">
        <v>645</v>
      </c>
    </row>
    <row r="361" spans="1:59" x14ac:dyDescent="0.35">
      <c r="A361" s="4" t="s">
        <v>398</v>
      </c>
      <c r="B361" s="4" t="s">
        <v>236</v>
      </c>
      <c r="C361" s="4" t="s">
        <v>535</v>
      </c>
      <c r="D361" s="4" t="s">
        <v>553</v>
      </c>
      <c r="E361" s="4" t="s">
        <v>174</v>
      </c>
      <c r="F361" s="4">
        <v>35064</v>
      </c>
      <c r="G361" s="4">
        <v>2035</v>
      </c>
      <c r="H361" s="4">
        <v>50.049216999999999</v>
      </c>
      <c r="I361" s="4">
        <v>2234.212904313149</v>
      </c>
      <c r="J361" s="4">
        <v>44640.316836787853</v>
      </c>
      <c r="K361" s="4">
        <v>2.3853690912171133E-3</v>
      </c>
      <c r="L361" s="4">
        <v>3.8269156769777372E-2</v>
      </c>
      <c r="M361" s="4">
        <v>143.57602759414954</v>
      </c>
      <c r="N361" s="4">
        <v>0</v>
      </c>
      <c r="O361" s="4">
        <v>5.3860739385454215</v>
      </c>
      <c r="P361" s="4">
        <v>26.930369692727105</v>
      </c>
      <c r="Q361" s="4">
        <v>1.6738373853394932</v>
      </c>
      <c r="R361" s="4">
        <v>0.12024542023886671</v>
      </c>
      <c r="S361" s="4">
        <v>3.3443827609520707E-2</v>
      </c>
      <c r="T361" s="4">
        <v>0</v>
      </c>
      <c r="U361" s="4">
        <v>2.4107254631586827</v>
      </c>
      <c r="V361" s="4">
        <v>0</v>
      </c>
      <c r="W361" s="4">
        <v>2.245351565412004E-2</v>
      </c>
      <c r="X361" s="4">
        <v>8.4692199367678994E-3</v>
      </c>
      <c r="Y361" s="4">
        <v>8.4692199367678995</v>
      </c>
      <c r="Z361" s="4">
        <v>8.1633785644131276</v>
      </c>
      <c r="AA361" s="4">
        <v>10.635116433157133</v>
      </c>
      <c r="AB361" s="4">
        <v>0.13410557559008068</v>
      </c>
      <c r="AC361" s="4">
        <v>5.9230720303193856</v>
      </c>
      <c r="AD361" s="4">
        <v>11.689722048525976</v>
      </c>
      <c r="AE361" s="4">
        <v>0.61938717034165836</v>
      </c>
      <c r="AF361" s="4">
        <v>0.35792611988361844</v>
      </c>
      <c r="AG361" s="4">
        <v>5.6066588578221846E-2</v>
      </c>
      <c r="AH361" s="4">
        <v>4.1316770485727012</v>
      </c>
      <c r="AI361" s="4">
        <v>1.5993103303630081</v>
      </c>
      <c r="AJ361" s="4">
        <v>6.5640682340501195</v>
      </c>
      <c r="AK361" s="4">
        <v>2.1173105536409582</v>
      </c>
      <c r="AL361" s="4">
        <v>5.6066588578221846E-2</v>
      </c>
      <c r="AM361" s="4">
        <v>4.8138335525379314E-2</v>
      </c>
      <c r="AN361" s="4">
        <v>88.710160429317682</v>
      </c>
      <c r="AO361" s="4">
        <v>4.1435529104741159E-2</v>
      </c>
      <c r="AP361" s="4">
        <v>0</v>
      </c>
      <c r="AQ361" s="4">
        <v>0</v>
      </c>
      <c r="AR361" s="4">
        <v>0</v>
      </c>
      <c r="AS361" s="4">
        <v>3.2925333441912672</v>
      </c>
      <c r="AT361" s="4">
        <v>3.71561605786715</v>
      </c>
      <c r="AU361" s="4">
        <v>243.74222518834679</v>
      </c>
      <c r="AV361" s="4">
        <v>314.48584009060676</v>
      </c>
      <c r="AW361" s="4">
        <v>0</v>
      </c>
      <c r="AX361" s="4">
        <v>1572.4292004530339</v>
      </c>
      <c r="AY361" s="4">
        <v>0.16921783085573347</v>
      </c>
      <c r="AZ361" s="4">
        <v>3.7906951125463761</v>
      </c>
      <c r="BA361" s="4">
        <v>10.295267516237946</v>
      </c>
      <c r="BB361" s="4">
        <v>139.35396599999999</v>
      </c>
      <c r="BG361" s="4" t="s">
        <v>646</v>
      </c>
    </row>
    <row r="362" spans="1:59" x14ac:dyDescent="0.35">
      <c r="A362" s="4" t="s">
        <v>398</v>
      </c>
      <c r="B362" s="4" t="s">
        <v>236</v>
      </c>
      <c r="C362" s="4" t="s">
        <v>535</v>
      </c>
      <c r="D362" s="4" t="s">
        <v>397</v>
      </c>
      <c r="E362" s="4" t="s">
        <v>174</v>
      </c>
      <c r="F362" s="4">
        <v>49680</v>
      </c>
      <c r="G362" s="4">
        <v>2040</v>
      </c>
      <c r="H362" s="4">
        <v>49.353733999999903</v>
      </c>
      <c r="I362" s="4">
        <v>2416.5227096635213</v>
      </c>
      <c r="J362" s="4">
        <v>48963.320782648902</v>
      </c>
      <c r="K362" s="4">
        <v>2.6809696250591412E-3</v>
      </c>
      <c r="L362" s="4">
        <v>4.2978678448441734E-2</v>
      </c>
      <c r="M362" s="4">
        <v>143.57602759414954</v>
      </c>
      <c r="N362" s="4">
        <v>0</v>
      </c>
      <c r="O362" s="4">
        <v>6.0508885166932922</v>
      </c>
      <c r="P362" s="4">
        <v>30.25444258346646</v>
      </c>
      <c r="Q362" s="4">
        <v>1.8804426989537237</v>
      </c>
      <c r="R362" s="4">
        <v>0.1326719777233466</v>
      </c>
      <c r="S362" s="4">
        <v>3.8101325807561537E-2</v>
      </c>
      <c r="T362" s="4">
        <v>0</v>
      </c>
      <c r="U362" s="4">
        <v>2.5039650951742241</v>
      </c>
      <c r="V362" s="4">
        <v>0</v>
      </c>
      <c r="W362" s="4">
        <v>2.245351565412004E-2</v>
      </c>
      <c r="X362" s="4">
        <v>9.5108820927902772E-3</v>
      </c>
      <c r="Y362" s="4">
        <v>9.5108820927902773</v>
      </c>
      <c r="Z362" s="4">
        <v>9.168380886161124</v>
      </c>
      <c r="AA362" s="4">
        <v>11.943878825480001</v>
      </c>
      <c r="AB362" s="4">
        <v>0.14732965098038148</v>
      </c>
      <c r="AC362" s="4">
        <v>6.5788870022804069</v>
      </c>
      <c r="AD362" s="4">
        <v>13.093575945679932</v>
      </c>
      <c r="AE362" s="4">
        <v>0.69054786269874702</v>
      </c>
      <c r="AF362" s="4">
        <v>0.39730533937823909</v>
      </c>
      <c r="AG362" s="4">
        <v>5.9131917297466946E-2</v>
      </c>
      <c r="AH362" s="4">
        <v>4.6402324847492107</v>
      </c>
      <c r="AI362" s="4">
        <v>1.7961996380626113</v>
      </c>
      <c r="AJ362" s="4">
        <v>7.3721812480985127</v>
      </c>
      <c r="AK362" s="4">
        <v>2.3045879830039278</v>
      </c>
      <c r="AL362" s="4">
        <v>5.9131917297466946E-2</v>
      </c>
      <c r="AM362" s="4">
        <v>4.9378747588372733E-2</v>
      </c>
      <c r="AN362" s="4">
        <v>99.631496996230013</v>
      </c>
      <c r="AO362" s="4">
        <v>4.6536763923739559E-2</v>
      </c>
      <c r="AP362" s="4">
        <v>0</v>
      </c>
      <c r="AQ362" s="4">
        <v>0</v>
      </c>
      <c r="AR362" s="4">
        <v>0</v>
      </c>
      <c r="AS362" s="4">
        <v>3.2925333441912672</v>
      </c>
      <c r="AT362" s="4">
        <v>3.7144046580805608</v>
      </c>
      <c r="AU362" s="4">
        <v>243.67268468953003</v>
      </c>
      <c r="AV362" s="4">
        <v>314.36315729670105</v>
      </c>
      <c r="AW362" s="4">
        <v>0</v>
      </c>
      <c r="AX362" s="4">
        <v>1571.8157864835052</v>
      </c>
      <c r="AY362" s="4">
        <v>0.1927084603728321</v>
      </c>
      <c r="AZ362" s="4">
        <v>3.9357718653985176</v>
      </c>
      <c r="BA362" s="4">
        <v>10.291910957143083</v>
      </c>
      <c r="BB362" s="4">
        <v>139.35396599999999</v>
      </c>
      <c r="BG362" s="4" t="s">
        <v>647</v>
      </c>
    </row>
    <row r="363" spans="1:59" x14ac:dyDescent="0.35">
      <c r="A363" s="4" t="s">
        <v>398</v>
      </c>
      <c r="B363" s="4" t="s">
        <v>236</v>
      </c>
      <c r="C363" s="4" t="s">
        <v>535</v>
      </c>
      <c r="D363" s="4" t="s">
        <v>556</v>
      </c>
      <c r="E363" s="4" t="s">
        <v>174</v>
      </c>
      <c r="F363" s="4">
        <v>42372</v>
      </c>
      <c r="G363" s="4">
        <v>2045</v>
      </c>
      <c r="H363" s="4">
        <v>48.317751999999899</v>
      </c>
      <c r="I363" s="4">
        <v>2613.7088345726638</v>
      </c>
      <c r="J363" s="4">
        <v>54094.172977514958</v>
      </c>
      <c r="K363" s="4">
        <v>2.9876569409514934E-3</v>
      </c>
      <c r="L363" s="4">
        <v>4.7881103161912367E-2</v>
      </c>
      <c r="M363" s="4">
        <v>143.57602759414954</v>
      </c>
      <c r="N363" s="4">
        <v>0</v>
      </c>
      <c r="O363" s="4">
        <v>6.7419444743805057</v>
      </c>
      <c r="P363" s="4">
        <v>33.709722371902529</v>
      </c>
      <c r="Q363" s="4">
        <v>2.09520308110526</v>
      </c>
      <c r="R363" s="4">
        <v>0.13944645592226568</v>
      </c>
      <c r="S363" s="4">
        <v>4.3363008301902463E-2</v>
      </c>
      <c r="T363" s="4">
        <v>0</v>
      </c>
      <c r="U363" s="4">
        <v>2.5794550583453955</v>
      </c>
      <c r="V363" s="4">
        <v>0</v>
      </c>
      <c r="W363" s="4">
        <v>2.245351565412004E-2</v>
      </c>
      <c r="X363" s="4">
        <v>1.0595599201747029E-2</v>
      </c>
      <c r="Y363" s="4">
        <v>10.59559920174703</v>
      </c>
      <c r="Z363" s="4">
        <v>10.214353284093166</v>
      </c>
      <c r="AA363" s="4">
        <v>13.306276396993496</v>
      </c>
      <c r="AB363" s="4">
        <v>0.16305036150679786</v>
      </c>
      <c r="AC363" s="4">
        <v>7.3051575949269436</v>
      </c>
      <c r="AD363" s="4">
        <v>14.572579431160747</v>
      </c>
      <c r="AE363" s="4">
        <v>0.76778748504765237</v>
      </c>
      <c r="AF363" s="4">
        <v>0.44121365717281452</v>
      </c>
      <c r="AG363" s="4">
        <v>6.4715579164015602E-2</v>
      </c>
      <c r="AH363" s="4">
        <v>5.1695696010702434</v>
      </c>
      <c r="AI363" s="4">
        <v>2.001117112099184</v>
      </c>
      <c r="AJ363" s="4">
        <v>8.2132361719939819</v>
      </c>
      <c r="AK363" s="4">
        <v>2.5432236249440345</v>
      </c>
      <c r="AL363" s="4">
        <v>6.4715579164015602E-2</v>
      </c>
      <c r="AM363" s="4">
        <v>5.3593734575989163E-2</v>
      </c>
      <c r="AN363" s="4">
        <v>110.99798806168222</v>
      </c>
      <c r="AO363" s="4">
        <v>5.18459254570071E-2</v>
      </c>
      <c r="AP363" s="4">
        <v>0</v>
      </c>
      <c r="AQ363" s="4">
        <v>0</v>
      </c>
      <c r="AR363" s="4">
        <v>0</v>
      </c>
      <c r="AS363" s="4">
        <v>3.2925333441912672</v>
      </c>
      <c r="AT363" s="4">
        <v>3.7139385907102924</v>
      </c>
      <c r="AU363" s="4">
        <v>243.64591560207614</v>
      </c>
      <c r="AV363" s="4">
        <v>314.31879161896012</v>
      </c>
      <c r="AW363" s="4">
        <v>0</v>
      </c>
      <c r="AX363" s="4">
        <v>1571.5939580948007</v>
      </c>
      <c r="AY363" s="4">
        <v>0.21928998687163781</v>
      </c>
      <c r="AZ363" s="4">
        <v>4.0538559848726949</v>
      </c>
      <c r="BA363" s="4">
        <v>10.290619572838899</v>
      </c>
      <c r="BB363" s="4">
        <v>139.35396599999999</v>
      </c>
      <c r="BG363" s="4" t="s">
        <v>648</v>
      </c>
    </row>
    <row r="364" spans="1:59" x14ac:dyDescent="0.35">
      <c r="A364" s="4" t="s">
        <v>398</v>
      </c>
      <c r="B364" s="4" t="s">
        <v>236</v>
      </c>
      <c r="C364" s="4" t="s">
        <v>535</v>
      </c>
      <c r="D364" s="4" t="s">
        <v>398</v>
      </c>
      <c r="E364" s="4" t="s">
        <v>174</v>
      </c>
      <c r="F364" s="4">
        <v>38718</v>
      </c>
      <c r="G364" s="4">
        <v>2050</v>
      </c>
      <c r="H364" s="4">
        <v>47.049782</v>
      </c>
      <c r="I364" s="4">
        <v>2826.9851736151954</v>
      </c>
      <c r="J364" s="4">
        <v>60084.979216592234</v>
      </c>
      <c r="K364" s="4">
        <v>3.293338957608782E-3</v>
      </c>
      <c r="L364" s="4">
        <v>5.2774083338314834E-2</v>
      </c>
      <c r="M364" s="4">
        <v>143.57602759414954</v>
      </c>
      <c r="N364" s="4">
        <v>0</v>
      </c>
      <c r="O364" s="4">
        <v>7.4312671210241428</v>
      </c>
      <c r="P364" s="4">
        <v>37.156335605120709</v>
      </c>
      <c r="Q364" s="4">
        <v>2.3094247998707633</v>
      </c>
      <c r="R364" s="4">
        <v>0.15701002586714621</v>
      </c>
      <c r="S364" s="4">
        <v>4.9084707764868354E-2</v>
      </c>
      <c r="T364" s="4">
        <v>0</v>
      </c>
      <c r="U364" s="4">
        <v>2.6286898107501973</v>
      </c>
      <c r="V364" s="4">
        <v>0</v>
      </c>
      <c r="W364" s="4">
        <v>2.245351565412004E-2</v>
      </c>
      <c r="X364" s="4">
        <v>1.1678324071231688E-2</v>
      </c>
      <c r="Y364" s="4">
        <v>11.678324071231687</v>
      </c>
      <c r="Z364" s="4">
        <v>11.258231442323442</v>
      </c>
      <c r="AA364" s="4">
        <v>14.66608958597655</v>
      </c>
      <c r="AB364" s="4">
        <v>0.1793301652980932</v>
      </c>
      <c r="AC364" s="4">
        <v>8.0431619913560333</v>
      </c>
      <c r="AD364" s="4">
        <v>16.059089032756447</v>
      </c>
      <c r="AE364" s="4">
        <v>0.84562906886420697</v>
      </c>
      <c r="AF364" s="4">
        <v>0.48573022219548989</v>
      </c>
      <c r="AG364" s="4">
        <v>7.0843610764687023E-2</v>
      </c>
      <c r="AH364" s="4">
        <v>5.6978670778821447</v>
      </c>
      <c r="AI364" s="4">
        <v>2.2056250108987587</v>
      </c>
      <c r="AJ364" s="4">
        <v>9.0526064314246835</v>
      </c>
      <c r="AK364" s="4">
        <v>2.7945706542258364</v>
      </c>
      <c r="AL364" s="4">
        <v>7.0843610764687023E-2</v>
      </c>
      <c r="AM364" s="4">
        <v>5.8496543618350265E-2</v>
      </c>
      <c r="AN364" s="4">
        <v>122.34169426767724</v>
      </c>
      <c r="AO364" s="4">
        <v>5.7144444435886087E-2</v>
      </c>
      <c r="AP364" s="4">
        <v>0</v>
      </c>
      <c r="AQ364" s="4">
        <v>0</v>
      </c>
      <c r="AR364" s="4">
        <v>0</v>
      </c>
      <c r="AS364" s="4">
        <v>3.2925333441912672</v>
      </c>
      <c r="AT364" s="4">
        <v>3.7137592784832032</v>
      </c>
      <c r="AU364" s="4">
        <v>243.63560840959505</v>
      </c>
      <c r="AV364" s="4">
        <v>314.30236273412913</v>
      </c>
      <c r="AW364" s="4">
        <v>0</v>
      </c>
      <c r="AX364" s="4">
        <v>1571.5118136706456</v>
      </c>
      <c r="AY364" s="4">
        <v>0.24821207612038854</v>
      </c>
      <c r="AZ364" s="4">
        <v>4.1310170920695892</v>
      </c>
      <c r="BA364" s="4">
        <v>10.290122732660025</v>
      </c>
      <c r="BB364" s="4">
        <v>139.35396599999999</v>
      </c>
      <c r="BG364" s="4" t="s">
        <v>649</v>
      </c>
    </row>
    <row r="365" spans="1:59" x14ac:dyDescent="0.35">
      <c r="A365" s="4" t="s">
        <v>398</v>
      </c>
      <c r="B365" s="4" t="s">
        <v>236</v>
      </c>
      <c r="C365" s="4" t="s">
        <v>535</v>
      </c>
      <c r="D365" s="4" t="s">
        <v>400</v>
      </c>
      <c r="E365" s="4" t="s">
        <v>175</v>
      </c>
      <c r="F365" s="4">
        <v>35064</v>
      </c>
      <c r="G365" s="4">
        <v>2000</v>
      </c>
      <c r="H365" s="4">
        <v>45.987623999999904</v>
      </c>
      <c r="I365" s="4">
        <v>874.68047424052702</v>
      </c>
      <c r="J365" s="4">
        <v>19019.910101042158</v>
      </c>
      <c r="K365" s="4">
        <v>4.3553062125891631E-5</v>
      </c>
      <c r="L365" s="4">
        <v>9.5607665298385852E-2</v>
      </c>
      <c r="M365" s="4">
        <v>79.116277496934572</v>
      </c>
      <c r="N365" s="4">
        <v>0</v>
      </c>
      <c r="O365" s="4">
        <v>46.440503686500008</v>
      </c>
      <c r="P365" s="4">
        <v>33.171788347500005</v>
      </c>
      <c r="Q365" s="4">
        <v>2.4218500000000001</v>
      </c>
      <c r="R365" s="4">
        <v>3.4500000000000003E-2</v>
      </c>
      <c r="S365" s="4">
        <v>5.2663081702155459E-2</v>
      </c>
      <c r="T365" s="4">
        <v>0</v>
      </c>
      <c r="U365" s="4">
        <v>53.094249905170976</v>
      </c>
      <c r="V365" s="4">
        <v>0</v>
      </c>
      <c r="W365" s="4">
        <v>0.69417793253363236</v>
      </c>
      <c r="X365" s="4">
        <v>2.1507345068183609E-2</v>
      </c>
      <c r="Y365" s="4">
        <v>21.507345068183607</v>
      </c>
      <c r="Z365" s="4">
        <v>18.875044337620285</v>
      </c>
      <c r="AA365" s="4">
        <v>25.243110861379531</v>
      </c>
      <c r="AB365" s="4">
        <v>6.7155132853316593</v>
      </c>
      <c r="AC365" s="4">
        <v>177.81399349686239</v>
      </c>
      <c r="AD365" s="4">
        <v>169.17841587007081</v>
      </c>
      <c r="AE365" s="4">
        <v>12.805532637457111</v>
      </c>
      <c r="AF365" s="4">
        <v>11.292161548856191</v>
      </c>
      <c r="AG365" s="4">
        <v>3.1986820400437166</v>
      </c>
      <c r="AH365" s="4">
        <v>9.944028475022316</v>
      </c>
      <c r="AI365" s="4">
        <v>3.7086196290367042</v>
      </c>
      <c r="AJ365" s="4">
        <v>15.16642470858358</v>
      </c>
      <c r="AK365" s="4">
        <v>169.00838368078934</v>
      </c>
      <c r="AL365" s="4">
        <v>3.1986820400437166</v>
      </c>
      <c r="AM365" s="4">
        <v>10.575425866152569</v>
      </c>
      <c r="AN365" s="4">
        <v>204.78162362960612</v>
      </c>
      <c r="AO365" s="4">
        <v>9.5651218360511742E-2</v>
      </c>
      <c r="AP365" s="4">
        <v>0</v>
      </c>
      <c r="AQ365" s="4">
        <v>0</v>
      </c>
      <c r="AR365" s="4">
        <v>0</v>
      </c>
      <c r="AS365" s="4">
        <v>5.6120741471918834</v>
      </c>
      <c r="AT365" s="4">
        <v>7.0273291139240515</v>
      </c>
      <c r="AU365" s="4">
        <v>457.20853364020093</v>
      </c>
      <c r="AV365" s="4">
        <v>648.3625435830478</v>
      </c>
      <c r="AW365" s="4">
        <v>0</v>
      </c>
      <c r="AX365" s="4">
        <v>463.11610255931981</v>
      </c>
      <c r="AY365" s="4">
        <v>0.467676805137479</v>
      </c>
      <c r="AZ365" s="4">
        <v>24.588802084393318</v>
      </c>
      <c r="BA365" s="4">
        <v>19.47139640526396</v>
      </c>
      <c r="BB365" s="4">
        <v>150.96746640000001</v>
      </c>
      <c r="BG365" s="4" t="s">
        <v>650</v>
      </c>
    </row>
    <row r="366" spans="1:59" x14ac:dyDescent="0.35">
      <c r="A366" s="4" t="s">
        <v>398</v>
      </c>
      <c r="B366" s="4" t="s">
        <v>236</v>
      </c>
      <c r="C366" s="4" t="s">
        <v>535</v>
      </c>
      <c r="D366" s="4" t="s">
        <v>235</v>
      </c>
      <c r="E366" s="4" t="s">
        <v>175</v>
      </c>
      <c r="F366" s="4">
        <v>36891</v>
      </c>
      <c r="G366" s="4">
        <v>2005</v>
      </c>
      <c r="H366" s="4">
        <v>47.044125999999999</v>
      </c>
      <c r="I366" s="4">
        <v>1096.741</v>
      </c>
      <c r="J366" s="4">
        <v>23313.027433010448</v>
      </c>
      <c r="K366" s="4">
        <v>3.6044471348701839E-5</v>
      </c>
      <c r="L366" s="4">
        <v>9.3118973730258348E-2</v>
      </c>
      <c r="M366" s="4">
        <v>111.34615254554205</v>
      </c>
      <c r="N366" s="4">
        <v>0</v>
      </c>
      <c r="O366" s="4">
        <v>46.602678339708568</v>
      </c>
      <c r="P366" s="4">
        <v>35.848214107468131</v>
      </c>
      <c r="Q366" s="4">
        <v>2.6414800000000001</v>
      </c>
      <c r="R366" s="4">
        <v>3.2800000000000003E-2</v>
      </c>
      <c r="S366" s="4">
        <v>5.614898659186484E-2</v>
      </c>
      <c r="T366" s="4">
        <v>0</v>
      </c>
      <c r="U366" s="4">
        <v>42.491963316506421</v>
      </c>
      <c r="V366" s="4">
        <v>0</v>
      </c>
      <c r="W366" s="4">
        <v>0.64504327792432437</v>
      </c>
      <c r="X366" s="4">
        <v>2.1017335905914491E-2</v>
      </c>
      <c r="Y366" s="4">
        <v>21.017335905914489</v>
      </c>
      <c r="Z366" s="4">
        <v>18.396704612576482</v>
      </c>
      <c r="AA366" s="4">
        <v>24.516272349020415</v>
      </c>
      <c r="AB366" s="4">
        <v>6.7373304852768339</v>
      </c>
      <c r="AC366" s="4">
        <v>164.85336174847251</v>
      </c>
      <c r="AD366" s="4">
        <v>202.32863667160427</v>
      </c>
      <c r="AE366" s="4">
        <v>6.6448305809136583</v>
      </c>
      <c r="AF366" s="4">
        <v>5.6365534894415967</v>
      </c>
      <c r="AG366" s="4">
        <v>1.8958273451369674</v>
      </c>
      <c r="AH366" s="4">
        <v>9.6899885087652891</v>
      </c>
      <c r="AI366" s="4">
        <v>3.614732246358578</v>
      </c>
      <c r="AJ366" s="4">
        <v>14.781972366217904</v>
      </c>
      <c r="AK366" s="4">
        <v>156.26837856242506</v>
      </c>
      <c r="AL366" s="4">
        <v>1.8958273451369674</v>
      </c>
      <c r="AM366" s="4">
        <v>4.9377733904329073</v>
      </c>
      <c r="AN366" s="4">
        <v>199.58872799783478</v>
      </c>
      <c r="AO366" s="4">
        <v>9.3225674577851275E-2</v>
      </c>
      <c r="AP366" s="4">
        <v>0</v>
      </c>
      <c r="AQ366" s="4">
        <v>0</v>
      </c>
      <c r="AR366" s="4">
        <v>0</v>
      </c>
      <c r="AS366" s="4">
        <v>4.765562294109583</v>
      </c>
      <c r="AT366" s="4">
        <v>6.359851787118588</v>
      </c>
      <c r="AU366" s="4">
        <v>412.34891986260556</v>
      </c>
      <c r="AV366" s="4">
        <v>586.28683266919063</v>
      </c>
      <c r="AW366" s="4">
        <v>0</v>
      </c>
      <c r="AX366" s="4">
        <v>450.9898712839929</v>
      </c>
      <c r="AY366" s="4">
        <v>0.44675792055132429</v>
      </c>
      <c r="AZ366" s="4">
        <v>19.163445066715376</v>
      </c>
      <c r="BA366" s="4">
        <v>17.621943304226864</v>
      </c>
      <c r="BB366" s="4">
        <v>150.96746640000001</v>
      </c>
      <c r="BG366" s="4" t="s">
        <v>651</v>
      </c>
    </row>
    <row r="367" spans="1:59" x14ac:dyDescent="0.35">
      <c r="A367" s="4" t="s">
        <v>398</v>
      </c>
      <c r="B367" s="4" t="s">
        <v>236</v>
      </c>
      <c r="C367" s="4" t="s">
        <v>535</v>
      </c>
      <c r="D367" s="4" t="s">
        <v>403</v>
      </c>
      <c r="E367" s="4" t="s">
        <v>175</v>
      </c>
      <c r="F367" s="4">
        <v>40545</v>
      </c>
      <c r="G367" s="4">
        <v>2010</v>
      </c>
      <c r="H367" s="4">
        <v>48.183584000000003</v>
      </c>
      <c r="I367" s="4">
        <v>1270.7596170178529</v>
      </c>
      <c r="J367" s="4">
        <v>26373.289646072255</v>
      </c>
      <c r="K367" s="4">
        <v>3.6149452052842095E-5</v>
      </c>
      <c r="L367" s="4">
        <v>9.9158998071567528E-2</v>
      </c>
      <c r="M367" s="4">
        <v>143.57602759414954</v>
      </c>
      <c r="N367" s="4">
        <v>0</v>
      </c>
      <c r="O367" s="4">
        <v>56.518491494171485</v>
      </c>
      <c r="P367" s="4">
        <v>43.475762687824215</v>
      </c>
      <c r="Q367" s="4">
        <v>2.8347099999999998</v>
      </c>
      <c r="R367" s="4">
        <v>5.7421289536195133</v>
      </c>
      <c r="S367" s="4">
        <v>5.8831447656529652E-2</v>
      </c>
      <c r="T367" s="4">
        <v>0</v>
      </c>
      <c r="U367" s="4">
        <v>44.476146973261471</v>
      </c>
      <c r="V367" s="4">
        <v>0</v>
      </c>
      <c r="W367" s="4">
        <v>0.72838050711698876</v>
      </c>
      <c r="X367" s="4">
        <v>2.2706764325230007E-2</v>
      </c>
      <c r="Y367" s="4">
        <v>22.706764325230008</v>
      </c>
      <c r="Z367" s="4">
        <v>19.977236377932343</v>
      </c>
      <c r="AA367" s="4">
        <v>26.185352800510088</v>
      </c>
      <c r="AB367" s="4">
        <v>6.962731970754743</v>
      </c>
      <c r="AC367" s="4">
        <v>165.02732254484843</v>
      </c>
      <c r="AD367" s="4">
        <v>158.55671621329827</v>
      </c>
      <c r="AE367" s="4">
        <v>4.1845443835748437</v>
      </c>
      <c r="AF367" s="4">
        <v>3.3321705378071806</v>
      </c>
      <c r="AG367" s="4">
        <v>1.5777853730758129</v>
      </c>
      <c r="AH367" s="4">
        <v>10.409966451972513</v>
      </c>
      <c r="AI367" s="4">
        <v>3.9245181190868657</v>
      </c>
      <c r="AJ367" s="4">
        <v>16.052718258845477</v>
      </c>
      <c r="AK367" s="4">
        <v>155.73190146127345</v>
      </c>
      <c r="AL367" s="4">
        <v>1.5777853730758129</v>
      </c>
      <c r="AM367" s="4">
        <v>2.5755237395077022</v>
      </c>
      <c r="AN367" s="4">
        <v>216.70137276811573</v>
      </c>
      <c r="AO367" s="4">
        <v>0.10121880058513705</v>
      </c>
      <c r="AP367" s="4">
        <v>0</v>
      </c>
      <c r="AQ367" s="4">
        <v>0</v>
      </c>
      <c r="AR367" s="4">
        <v>0</v>
      </c>
      <c r="AS367" s="4">
        <v>4.4739278942558141</v>
      </c>
      <c r="AT367" s="4">
        <v>5.6548020601668245</v>
      </c>
      <c r="AU367" s="4">
        <v>369.23373545189554</v>
      </c>
      <c r="AV367" s="4">
        <v>522.28558905970021</v>
      </c>
      <c r="AW367" s="4">
        <v>0</v>
      </c>
      <c r="AX367" s="4">
        <v>401.7581454305386</v>
      </c>
      <c r="AY367" s="4">
        <v>0.47125519606905969</v>
      </c>
      <c r="AZ367" s="4">
        <v>17.868654323873592</v>
      </c>
      <c r="BA367" s="4">
        <v>15.668384207115638</v>
      </c>
      <c r="BB367" s="4">
        <v>150.96746640000001</v>
      </c>
      <c r="BG367" s="4" t="s">
        <v>652</v>
      </c>
    </row>
    <row r="368" spans="1:59" x14ac:dyDescent="0.35">
      <c r="A368" s="4" t="s">
        <v>398</v>
      </c>
      <c r="B368" s="4" t="s">
        <v>236</v>
      </c>
      <c r="C368" s="4" t="s">
        <v>535</v>
      </c>
      <c r="D368" s="4" t="s">
        <v>405</v>
      </c>
      <c r="E368" s="4" t="s">
        <v>175</v>
      </c>
      <c r="F368" s="4">
        <v>53334</v>
      </c>
      <c r="G368" s="4">
        <v>2015</v>
      </c>
      <c r="H368" s="4">
        <v>49.119718999999904</v>
      </c>
      <c r="I368" s="4">
        <v>1541.1841297767451</v>
      </c>
      <c r="J368" s="4">
        <v>31376.07790013514</v>
      </c>
      <c r="K368" s="4">
        <v>5.2500238942678417E-5</v>
      </c>
      <c r="L368" s="4">
        <v>0.15082900942154695</v>
      </c>
      <c r="M368" s="4">
        <v>143.57602759414954</v>
      </c>
      <c r="N368" s="4">
        <v>0</v>
      </c>
      <c r="O368" s="4">
        <v>91.74938322439543</v>
      </c>
      <c r="P368" s="4">
        <v>70.576448634150324</v>
      </c>
      <c r="Q368" s="4">
        <v>3.2138637811543864</v>
      </c>
      <c r="R368" s="4">
        <v>3.0159368727944416</v>
      </c>
      <c r="S368" s="4">
        <v>6.542919720600178E-2</v>
      </c>
      <c r="T368" s="4">
        <v>0</v>
      </c>
      <c r="U368" s="4">
        <v>59.531746695111757</v>
      </c>
      <c r="V368" s="4">
        <v>0</v>
      </c>
      <c r="W368" s="4">
        <v>0.72838050711698876</v>
      </c>
      <c r="X368" s="4">
        <v>3.3328051998401026E-2</v>
      </c>
      <c r="Y368" s="4">
        <v>33.328051998401023</v>
      </c>
      <c r="Z368" s="4">
        <v>30.386545038906153</v>
      </c>
      <c r="AA368" s="4">
        <v>39.571087796742553</v>
      </c>
      <c r="AB368" s="4">
        <v>6.5511065925379395</v>
      </c>
      <c r="AC368" s="4">
        <v>158.25683094895584</v>
      </c>
      <c r="AD368" s="4">
        <v>149.72737175338841</v>
      </c>
      <c r="AE368" s="4">
        <v>4.3619869432376248</v>
      </c>
      <c r="AF368" s="4">
        <v>3.225605842811845</v>
      </c>
      <c r="AG368" s="4">
        <v>1.5293981842856355</v>
      </c>
      <c r="AH368" s="4">
        <v>15.834297370025952</v>
      </c>
      <c r="AI368" s="4">
        <v>5.9694267568250652</v>
      </c>
      <c r="AJ368" s="4">
        <v>24.417118282081088</v>
      </c>
      <c r="AK368" s="4">
        <v>144.117958156904</v>
      </c>
      <c r="AL368" s="4">
        <v>1.5293981842856355</v>
      </c>
      <c r="AM368" s="4">
        <v>2.0747023234055324</v>
      </c>
      <c r="AN368" s="4">
        <v>329.61532746528405</v>
      </c>
      <c r="AO368" s="4">
        <v>0.15395965274393558</v>
      </c>
      <c r="AP368" s="4">
        <v>0</v>
      </c>
      <c r="AQ368" s="4">
        <v>0</v>
      </c>
      <c r="AR368" s="4">
        <v>0</v>
      </c>
      <c r="AS368" s="4">
        <v>4.4739278942558141</v>
      </c>
      <c r="AT368" s="4">
        <v>5.2097131042356226</v>
      </c>
      <c r="AU368" s="4">
        <v>345.96694442154467</v>
      </c>
      <c r="AV368" s="4">
        <v>472.22625455645755</v>
      </c>
      <c r="AW368" s="4">
        <v>0</v>
      </c>
      <c r="AX368" s="4">
        <v>363.25096504342883</v>
      </c>
      <c r="AY368" s="4">
        <v>0.67850656878556426</v>
      </c>
      <c r="AZ368" s="4">
        <v>21.624964437720301</v>
      </c>
      <c r="BA368" s="4">
        <v>14.435127110992225</v>
      </c>
      <c r="BB368" s="4">
        <v>143.801895</v>
      </c>
      <c r="BG368" s="4" t="s">
        <v>653</v>
      </c>
    </row>
    <row r="369" spans="1:59" x14ac:dyDescent="0.35">
      <c r="A369" s="4" t="s">
        <v>398</v>
      </c>
      <c r="B369" s="4" t="s">
        <v>236</v>
      </c>
      <c r="C369" s="4" t="s">
        <v>535</v>
      </c>
      <c r="D369" s="4">
        <v>0</v>
      </c>
      <c r="E369" s="4" t="s">
        <v>175</v>
      </c>
      <c r="F369" s="4">
        <v>42372</v>
      </c>
      <c r="G369" s="4">
        <v>2020</v>
      </c>
      <c r="H369" s="4">
        <v>49.809726999999896</v>
      </c>
      <c r="I369" s="4">
        <v>1765.7352250687322</v>
      </c>
      <c r="J369" s="4">
        <v>35449.606561158944</v>
      </c>
      <c r="K369" s="4">
        <v>6.566121214865576E-5</v>
      </c>
      <c r="L369" s="4">
        <v>0.19220823076178392</v>
      </c>
      <c r="M369" s="4">
        <v>143.57602759414954</v>
      </c>
      <c r="N369" s="4">
        <v>0</v>
      </c>
      <c r="O369" s="4">
        <v>120.02517036323708</v>
      </c>
      <c r="P369" s="4">
        <v>92.327054125566988</v>
      </c>
      <c r="Q369" s="4">
        <v>4.2043285120932143</v>
      </c>
      <c r="R369" s="4">
        <v>0.29953384029727803</v>
      </c>
      <c r="S369" s="4">
        <v>8.4407780674911614E-2</v>
      </c>
      <c r="T369" s="4">
        <v>0</v>
      </c>
      <c r="U369" s="4">
        <v>67.974614007354944</v>
      </c>
      <c r="V369" s="4">
        <v>0</v>
      </c>
      <c r="W369" s="4">
        <v>0.72838050711698876</v>
      </c>
      <c r="X369" s="4">
        <v>4.1069092081642111E-2</v>
      </c>
      <c r="Y369" s="4">
        <v>41.069092081642111</v>
      </c>
      <c r="Z369" s="4">
        <v>38.722710170043769</v>
      </c>
      <c r="AA369" s="4">
        <v>50.23639209060633</v>
      </c>
      <c r="AB369" s="4">
        <v>3.6593023803127056</v>
      </c>
      <c r="AC369" s="4">
        <v>95.951496537907218</v>
      </c>
      <c r="AD369" s="4">
        <v>142.661135702118</v>
      </c>
      <c r="AE369" s="4">
        <v>3.7916925038323082</v>
      </c>
      <c r="AF369" s="4">
        <v>2.4849467951713859</v>
      </c>
      <c r="AG369" s="4">
        <v>0.829482443427354</v>
      </c>
      <c r="AH369" s="4">
        <v>20.178301674181959</v>
      </c>
      <c r="AI369" s="4">
        <v>7.607066228937363</v>
      </c>
      <c r="AJ369" s="4">
        <v>31.115643941106406</v>
      </c>
      <c r="AK369" s="4">
        <v>77.933805606145086</v>
      </c>
      <c r="AL369" s="4">
        <v>0.829482443427354</v>
      </c>
      <c r="AM369" s="4">
        <v>1.0183076777997191</v>
      </c>
      <c r="AN369" s="4">
        <v>420.04106521187163</v>
      </c>
      <c r="AO369" s="4">
        <v>0.19619650892910526</v>
      </c>
      <c r="AP369" s="4">
        <v>0</v>
      </c>
      <c r="AQ369" s="4">
        <v>0</v>
      </c>
      <c r="AR369" s="4">
        <v>0</v>
      </c>
      <c r="AS369" s="4">
        <v>4.4739278942558141</v>
      </c>
      <c r="AT369" s="4">
        <v>5.0384719982665214</v>
      </c>
      <c r="AU369" s="4">
        <v>337.01545268398138</v>
      </c>
      <c r="AV369" s="4">
        <v>444.82186148587795</v>
      </c>
      <c r="AW369" s="4">
        <v>0</v>
      </c>
      <c r="AX369" s="4">
        <v>342.17066268144458</v>
      </c>
      <c r="AY369" s="4">
        <v>0.82451951767658149</v>
      </c>
      <c r="AZ369" s="4">
        <v>23.258918720412044</v>
      </c>
      <c r="BA369" s="4">
        <v>13.960650478242302</v>
      </c>
      <c r="BB369" s="4">
        <v>136.6363236</v>
      </c>
      <c r="BG369" s="4" t="s">
        <v>654</v>
      </c>
    </row>
    <row r="370" spans="1:59" x14ac:dyDescent="0.35">
      <c r="A370" s="4" t="s">
        <v>398</v>
      </c>
      <c r="B370" s="4" t="s">
        <v>236</v>
      </c>
      <c r="C370" s="4" t="s">
        <v>535</v>
      </c>
      <c r="D370" s="4" t="s">
        <v>408</v>
      </c>
      <c r="E370" s="4" t="s">
        <v>175</v>
      </c>
      <c r="F370" s="4">
        <v>51507</v>
      </c>
      <c r="G370" s="4">
        <v>2025</v>
      </c>
      <c r="H370" s="4">
        <v>50.228752999999905</v>
      </c>
      <c r="I370" s="4">
        <v>1909.8176643748195</v>
      </c>
      <c r="J370" s="4">
        <v>38022.398532864696</v>
      </c>
      <c r="K370" s="4">
        <v>7.3332983754715027E-5</v>
      </c>
      <c r="L370" s="4">
        <v>0.21625220983250296</v>
      </c>
      <c r="M370" s="4">
        <v>143.57602759414954</v>
      </c>
      <c r="N370" s="4">
        <v>0</v>
      </c>
      <c r="O370" s="4">
        <v>136.43340369528138</v>
      </c>
      <c r="P370" s="4">
        <v>104.94877207329337</v>
      </c>
      <c r="Q370" s="4">
        <v>4.7790879814796616</v>
      </c>
      <c r="R370" s="4">
        <v>0.34142172227438994</v>
      </c>
      <c r="S370" s="4">
        <v>9.5146458871468914E-2</v>
      </c>
      <c r="T370" s="4">
        <v>0</v>
      </c>
      <c r="U370" s="4">
        <v>71.437921137850083</v>
      </c>
      <c r="V370" s="4">
        <v>0</v>
      </c>
      <c r="W370" s="4">
        <v>0.72838050711698876</v>
      </c>
      <c r="X370" s="4">
        <v>4.5590618173592286E-2</v>
      </c>
      <c r="Y370" s="4">
        <v>45.590618173592283</v>
      </c>
      <c r="Z370" s="4">
        <v>43.566560959163517</v>
      </c>
      <c r="AA370" s="4">
        <v>56.44076634390931</v>
      </c>
      <c r="AB370" s="4">
        <v>2.0571746839967533</v>
      </c>
      <c r="AC370" s="4">
        <v>61.525687526456117</v>
      </c>
      <c r="AD370" s="4">
        <v>141.61934211754655</v>
      </c>
      <c r="AE370" s="4">
        <v>3.5362611464604043</v>
      </c>
      <c r="AF370" s="4">
        <v>2.1244510115475288</v>
      </c>
      <c r="AG370" s="4">
        <v>0.44668095246588824</v>
      </c>
      <c r="AH370" s="4">
        <v>22.70244773069566</v>
      </c>
      <c r="AI370" s="4">
        <v>8.558640569855271</v>
      </c>
      <c r="AJ370" s="4">
        <v>35.007920389308246</v>
      </c>
      <c r="AK370" s="4">
        <v>41.254152463554568</v>
      </c>
      <c r="AL370" s="4">
        <v>0.44668095246588824</v>
      </c>
      <c r="AM370" s="4">
        <v>0.4743490973147475</v>
      </c>
      <c r="AN370" s="4">
        <v>472.5842653566782</v>
      </c>
      <c r="AO370" s="4">
        <v>0.2207388532143586</v>
      </c>
      <c r="AP370" s="4">
        <v>0</v>
      </c>
      <c r="AQ370" s="4">
        <v>0</v>
      </c>
      <c r="AR370" s="4">
        <v>0</v>
      </c>
      <c r="AS370" s="4">
        <v>4.4739278942558141</v>
      </c>
      <c r="AT370" s="4">
        <v>4.9725896258042095</v>
      </c>
      <c r="AU370" s="4">
        <v>333.57151015411279</v>
      </c>
      <c r="AV370" s="4">
        <v>434.40830486089948</v>
      </c>
      <c r="AW370" s="4">
        <v>0</v>
      </c>
      <c r="AX370" s="4">
        <v>334.16023450838424</v>
      </c>
      <c r="AY370" s="4">
        <v>0.9076597655847114</v>
      </c>
      <c r="AZ370" s="4">
        <v>23.871712480215439</v>
      </c>
      <c r="BA370" s="4">
        <v>13.778102917207894</v>
      </c>
      <c r="BB370" s="4">
        <v>137.99514479999999</v>
      </c>
      <c r="BG370" s="4" t="s">
        <v>655</v>
      </c>
    </row>
    <row r="371" spans="1:59" x14ac:dyDescent="0.35">
      <c r="A371" s="4" t="s">
        <v>398</v>
      </c>
      <c r="B371" s="4" t="s">
        <v>236</v>
      </c>
      <c r="C371" s="4" t="s">
        <v>535</v>
      </c>
      <c r="D371" s="4">
        <v>0</v>
      </c>
      <c r="E371" s="4" t="s">
        <v>175</v>
      </c>
      <c r="F371" s="4">
        <v>42372</v>
      </c>
      <c r="G371" s="4">
        <v>2030</v>
      </c>
      <c r="H371" s="4">
        <v>50.335040999999904</v>
      </c>
      <c r="I371" s="4">
        <v>2065.6571038367961</v>
      </c>
      <c r="J371" s="4">
        <v>41038.152801679447</v>
      </c>
      <c r="K371" s="4">
        <v>8.2568213041348356E-5</v>
      </c>
      <c r="L371" s="4">
        <v>0.24418262057766205</v>
      </c>
      <c r="M371" s="4">
        <v>143.57602759414954</v>
      </c>
      <c r="N371" s="4">
        <v>0</v>
      </c>
      <c r="O371" s="4">
        <v>154.66891119957924</v>
      </c>
      <c r="P371" s="4">
        <v>118.97608553813788</v>
      </c>
      <c r="Q371" s="4">
        <v>5.4178545327020888</v>
      </c>
      <c r="R371" s="4">
        <v>0.41453697147671315</v>
      </c>
      <c r="S371" s="4">
        <v>0.10763584224957916</v>
      </c>
      <c r="T371" s="4">
        <v>0</v>
      </c>
      <c r="U371" s="4">
        <v>74.876372710792054</v>
      </c>
      <c r="V371" s="4">
        <v>0</v>
      </c>
      <c r="W371" s="4">
        <v>0.72838050711698887</v>
      </c>
      <c r="X371" s="4">
        <v>5.1240720840112358E-2</v>
      </c>
      <c r="Y371" s="4">
        <v>51.24072084011236</v>
      </c>
      <c r="Z371" s="4">
        <v>49.193426527836749</v>
      </c>
      <c r="AA371" s="4">
        <v>63.700973971257909</v>
      </c>
      <c r="AB371" s="4">
        <v>1.526073701322687</v>
      </c>
      <c r="AC371" s="4">
        <v>51.536985040960509</v>
      </c>
      <c r="AD371" s="4">
        <v>153.51254581851668</v>
      </c>
      <c r="AE371" s="4">
        <v>3.7094649374954289</v>
      </c>
      <c r="AF371" s="4">
        <v>2.1380021199465045</v>
      </c>
      <c r="AG371" s="4">
        <v>0.31376685249081643</v>
      </c>
      <c r="AH371" s="4">
        <v>25.634608373643538</v>
      </c>
      <c r="AI371" s="4">
        <v>9.6640374681548877</v>
      </c>
      <c r="AJ371" s="4">
        <v>39.529389059681861</v>
      </c>
      <c r="AK371" s="4">
        <v>28.64726818849368</v>
      </c>
      <c r="AL371" s="4">
        <v>0.31376685249081643</v>
      </c>
      <c r="AM371" s="4">
        <v>0.27478034225087805</v>
      </c>
      <c r="AN371" s="4">
        <v>533.62115963701194</v>
      </c>
      <c r="AO371" s="4">
        <v>0.24924850754455122</v>
      </c>
      <c r="AP371" s="4">
        <v>0</v>
      </c>
      <c r="AQ371" s="4">
        <v>0</v>
      </c>
      <c r="AR371" s="4">
        <v>0</v>
      </c>
      <c r="AS371" s="4">
        <v>4.4739278942558141</v>
      </c>
      <c r="AT371" s="4">
        <v>4.9472423998756057</v>
      </c>
      <c r="AU371" s="4">
        <v>332.24650887518635</v>
      </c>
      <c r="AV371" s="4">
        <v>430.68084319925873</v>
      </c>
      <c r="AW371" s="4">
        <v>0</v>
      </c>
      <c r="AX371" s="4">
        <v>331.29295630712215</v>
      </c>
      <c r="AY371" s="4">
        <v>1.017993028755305</v>
      </c>
      <c r="AZ371" s="4">
        <v>24.806014872912225</v>
      </c>
      <c r="BA371" s="4">
        <v>13.707870560671225</v>
      </c>
      <c r="BB371" s="4">
        <v>139.35396599999999</v>
      </c>
      <c r="BG371" s="4" t="s">
        <v>656</v>
      </c>
    </row>
    <row r="372" spans="1:59" x14ac:dyDescent="0.35">
      <c r="A372" s="4" t="s">
        <v>398</v>
      </c>
      <c r="B372" s="4" t="s">
        <v>236</v>
      </c>
      <c r="C372" s="4" t="s">
        <v>535</v>
      </c>
      <c r="D372" s="4" t="s">
        <v>657</v>
      </c>
      <c r="E372" s="4" t="s">
        <v>175</v>
      </c>
      <c r="F372" s="4">
        <v>51507</v>
      </c>
      <c r="G372" s="4">
        <v>2035</v>
      </c>
      <c r="H372" s="4">
        <v>50.049216999999999</v>
      </c>
      <c r="I372" s="4">
        <v>2234.212904313149</v>
      </c>
      <c r="J372" s="4">
        <v>44640.316836787853</v>
      </c>
      <c r="K372" s="4">
        <v>9.3027331533547308E-5</v>
      </c>
      <c r="L372" s="4">
        <v>0.27541734881493807</v>
      </c>
      <c r="M372" s="4">
        <v>143.57602759414954</v>
      </c>
      <c r="N372" s="4">
        <v>0</v>
      </c>
      <c r="O372" s="4">
        <v>174.72147022141061</v>
      </c>
      <c r="P372" s="4">
        <v>134.40113093954662</v>
      </c>
      <c r="Q372" s="4">
        <v>6.1202700792143272</v>
      </c>
      <c r="R372" s="4">
        <v>0.43966902286701171</v>
      </c>
      <c r="S372" s="4">
        <v>0.12228503153634407</v>
      </c>
      <c r="T372" s="4">
        <v>0</v>
      </c>
      <c r="U372" s="4">
        <v>78.202694955396026</v>
      </c>
      <c r="V372" s="4">
        <v>0</v>
      </c>
      <c r="W372" s="4">
        <v>0.72838050711698876</v>
      </c>
      <c r="X372" s="4">
        <v>5.7712438113413325E-2</v>
      </c>
      <c r="Y372" s="4">
        <v>57.712438113413327</v>
      </c>
      <c r="Z372" s="4">
        <v>55.486005759879035</v>
      </c>
      <c r="AA372" s="4">
        <v>71.839854055599901</v>
      </c>
      <c r="AB372" s="4">
        <v>1.4444161145781675</v>
      </c>
      <c r="AC372" s="4">
        <v>51.941336614105374</v>
      </c>
      <c r="AD372" s="4">
        <v>171.23652253243912</v>
      </c>
      <c r="AE372" s="4">
        <v>4.0834888891358707</v>
      </c>
      <c r="AF372" s="4">
        <v>2.3190537047873185</v>
      </c>
      <c r="AG372" s="4">
        <v>0.28606580888690009</v>
      </c>
      <c r="AH372" s="4">
        <v>28.913665733451488</v>
      </c>
      <c r="AI372" s="4">
        <v>10.900213442695772</v>
      </c>
      <c r="AJ372" s="4">
        <v>44.585792317183262</v>
      </c>
      <c r="AK372" s="4">
        <v>26.123680924295368</v>
      </c>
      <c r="AL372" s="4">
        <v>0.28606580888690009</v>
      </c>
      <c r="AM372" s="4">
        <v>0.21749785587295989</v>
      </c>
      <c r="AN372" s="4">
        <v>601.87932727143323</v>
      </c>
      <c r="AO372" s="4">
        <v>0.2811311383273678</v>
      </c>
      <c r="AP372" s="4">
        <v>0</v>
      </c>
      <c r="AQ372" s="4">
        <v>0</v>
      </c>
      <c r="AR372" s="4">
        <v>0</v>
      </c>
      <c r="AS372" s="4">
        <v>4.4739278942558141</v>
      </c>
      <c r="AT372" s="4">
        <v>4.9374904459270255</v>
      </c>
      <c r="AU372" s="4">
        <v>331.73673469487295</v>
      </c>
      <c r="AV372" s="4">
        <v>429.40440835555376</v>
      </c>
      <c r="AW372" s="4">
        <v>0</v>
      </c>
      <c r="AX372" s="4">
        <v>330.31108335042597</v>
      </c>
      <c r="AY372" s="4">
        <v>1.1531137063225849</v>
      </c>
      <c r="AZ372" s="4">
        <v>25.831216891639755</v>
      </c>
      <c r="BA372" s="4">
        <v>13.68084974551082</v>
      </c>
      <c r="BB372" s="4">
        <v>139.35396599999999</v>
      </c>
      <c r="BG372" s="4" t="s">
        <v>658</v>
      </c>
    </row>
    <row r="373" spans="1:59" x14ac:dyDescent="0.35">
      <c r="A373" s="4" t="s">
        <v>398</v>
      </c>
      <c r="B373" s="4" t="s">
        <v>236</v>
      </c>
      <c r="C373" s="4" t="s">
        <v>535</v>
      </c>
      <c r="D373" s="4" t="s">
        <v>178</v>
      </c>
      <c r="E373" s="4" t="s">
        <v>175</v>
      </c>
      <c r="F373" s="4">
        <v>47853</v>
      </c>
      <c r="G373" s="4">
        <v>2040</v>
      </c>
      <c r="H373" s="4">
        <v>49.353733999999903</v>
      </c>
      <c r="I373" s="4">
        <v>2416.5227096635213</v>
      </c>
      <c r="J373" s="4">
        <v>48963.320782648902</v>
      </c>
      <c r="K373" s="4">
        <v>1.0440376532848912E-4</v>
      </c>
      <c r="L373" s="4">
        <v>0.30922980977273051</v>
      </c>
      <c r="M373" s="4">
        <v>143.57602759414954</v>
      </c>
      <c r="N373" s="4">
        <v>0</v>
      </c>
      <c r="O373" s="4">
        <v>196.28771343380745</v>
      </c>
      <c r="P373" s="4">
        <v>150.99054879523649</v>
      </c>
      <c r="Q373" s="4">
        <v>6.8757080507849038</v>
      </c>
      <c r="R373" s="4">
        <v>0.4851058667480399</v>
      </c>
      <c r="S373" s="4">
        <v>0.13931485003312855</v>
      </c>
      <c r="T373" s="4">
        <v>0</v>
      </c>
      <c r="U373" s="4">
        <v>81.227340694488547</v>
      </c>
      <c r="V373" s="4">
        <v>0</v>
      </c>
      <c r="W373" s="4">
        <v>0.72838050711698876</v>
      </c>
      <c r="X373" s="4">
        <v>6.4771472474487682E-2</v>
      </c>
      <c r="Y373" s="4">
        <v>64.77147247448768</v>
      </c>
      <c r="Z373" s="4">
        <v>62.297908002369873</v>
      </c>
      <c r="AA373" s="4">
        <v>80.656628225513316</v>
      </c>
      <c r="AB373" s="4">
        <v>1.5340562633556152</v>
      </c>
      <c r="AC373" s="4">
        <v>56.35822216184679</v>
      </c>
      <c r="AD373" s="4">
        <v>191.63219490363142</v>
      </c>
      <c r="AE373" s="4">
        <v>4.5582148433328351</v>
      </c>
      <c r="AF373" s="4">
        <v>2.5792923910194951</v>
      </c>
      <c r="AG373" s="4">
        <v>0.30102744918203289</v>
      </c>
      <c r="AH373" s="4">
        <v>32.463339148048952</v>
      </c>
      <c r="AI373" s="4">
        <v>12.238410209596772</v>
      </c>
      <c r="AJ373" s="4">
        <v>50.059497792773101</v>
      </c>
      <c r="AK373" s="4">
        <v>27.370986359019867</v>
      </c>
      <c r="AL373" s="4">
        <v>0.30102744918203289</v>
      </c>
      <c r="AM373" s="4">
        <v>0.21973288345945663</v>
      </c>
      <c r="AN373" s="4">
        <v>675.77080585529006</v>
      </c>
      <c r="AO373" s="4">
        <v>0.31564502598844674</v>
      </c>
      <c r="AP373" s="4">
        <v>0</v>
      </c>
      <c r="AQ373" s="4">
        <v>0</v>
      </c>
      <c r="AR373" s="4">
        <v>0</v>
      </c>
      <c r="AS373" s="4">
        <v>4.4739278942558141</v>
      </c>
      <c r="AT373" s="4">
        <v>4.9337385321640319</v>
      </c>
      <c r="AU373" s="4">
        <v>331.54060431067455</v>
      </c>
      <c r="AV373" s="4">
        <v>428.97699883405625</v>
      </c>
      <c r="AW373" s="4">
        <v>0</v>
      </c>
      <c r="AX373" s="4">
        <v>329.98230679542792</v>
      </c>
      <c r="AY373" s="4">
        <v>1.3123925430746093</v>
      </c>
      <c r="AZ373" s="4">
        <v>26.80358525722546</v>
      </c>
      <c r="BA373" s="4">
        <v>13.670453903936691</v>
      </c>
      <c r="BB373" s="4">
        <v>139.35396599999999</v>
      </c>
      <c r="BG373" s="4" t="s">
        <v>659</v>
      </c>
    </row>
    <row r="374" spans="1:59" x14ac:dyDescent="0.35">
      <c r="A374" s="4" t="s">
        <v>398</v>
      </c>
      <c r="B374" s="4" t="s">
        <v>236</v>
      </c>
      <c r="C374" s="4" t="s">
        <v>535</v>
      </c>
      <c r="D374" s="4" t="s">
        <v>537</v>
      </c>
      <c r="E374" s="4" t="s">
        <v>175</v>
      </c>
      <c r="F374" s="4">
        <v>42372</v>
      </c>
      <c r="G374" s="4">
        <v>2045</v>
      </c>
      <c r="H374" s="4">
        <v>48.317751999999899</v>
      </c>
      <c r="I374" s="4">
        <v>2613.7088345726638</v>
      </c>
      <c r="J374" s="4">
        <v>54094.172977514958</v>
      </c>
      <c r="K374" s="4">
        <v>1.1628196074444129E-4</v>
      </c>
      <c r="L374" s="4">
        <v>0.34446772789072405</v>
      </c>
      <c r="M374" s="4">
        <v>143.57602759414954</v>
      </c>
      <c r="N374" s="4">
        <v>0</v>
      </c>
      <c r="O374" s="4">
        <v>218.70521351086413</v>
      </c>
      <c r="P374" s="4">
        <v>168.23477962374162</v>
      </c>
      <c r="Q374" s="4">
        <v>7.6609644637405099</v>
      </c>
      <c r="R374" s="4">
        <v>0.50987627550236747</v>
      </c>
      <c r="S374" s="4">
        <v>0.15855382642264743</v>
      </c>
      <c r="T374" s="4">
        <v>0</v>
      </c>
      <c r="U374" s="4">
        <v>83.676196299279837</v>
      </c>
      <c r="V374" s="4">
        <v>0</v>
      </c>
      <c r="W374" s="4">
        <v>0.72838050711698876</v>
      </c>
      <c r="X374" s="4">
        <v>7.2143781666613324E-2</v>
      </c>
      <c r="Y374" s="4">
        <v>72.143781666613322</v>
      </c>
      <c r="Z374" s="4">
        <v>69.396988950960434</v>
      </c>
      <c r="AA374" s="4">
        <v>89.846705062646464</v>
      </c>
      <c r="AB374" s="4">
        <v>1.6799499633782733</v>
      </c>
      <c r="AC374" s="4">
        <v>62.134132058525154</v>
      </c>
      <c r="AD374" s="4">
        <v>213.17330356431228</v>
      </c>
      <c r="AE374" s="4">
        <v>5.069596848153143</v>
      </c>
      <c r="AF374" s="4">
        <v>2.8658123970693703</v>
      </c>
      <c r="AG374" s="4">
        <v>0.32923150342320845</v>
      </c>
      <c r="AH374" s="4">
        <v>36.162659796158174</v>
      </c>
      <c r="AI374" s="4">
        <v>13.633023126967728</v>
      </c>
      <c r="AJ374" s="4">
        <v>55.763965823992706</v>
      </c>
      <c r="AK374" s="4">
        <v>29.843691749866593</v>
      </c>
      <c r="AL374" s="4">
        <v>0.32923150342320845</v>
      </c>
      <c r="AM374" s="4">
        <v>0.23737221215146334</v>
      </c>
      <c r="AN374" s="4">
        <v>752.7774300480412</v>
      </c>
      <c r="AO374" s="4">
        <v>0.35161396350985918</v>
      </c>
      <c r="AP374" s="4">
        <v>0</v>
      </c>
      <c r="AQ374" s="4">
        <v>0</v>
      </c>
      <c r="AR374" s="4">
        <v>0</v>
      </c>
      <c r="AS374" s="4">
        <v>4.4739278942558141</v>
      </c>
      <c r="AT374" s="4">
        <v>4.9322950412534752</v>
      </c>
      <c r="AU374" s="4">
        <v>331.46514620050169</v>
      </c>
      <c r="AV374" s="4">
        <v>428.82798567551515</v>
      </c>
      <c r="AW374" s="4">
        <v>0</v>
      </c>
      <c r="AX374" s="4">
        <v>329.8676812888578</v>
      </c>
      <c r="AY374" s="4">
        <v>1.4931113034110832</v>
      </c>
      <c r="AZ374" s="4">
        <v>27.602072852314738</v>
      </c>
      <c r="BA374" s="4">
        <v>13.666454264347994</v>
      </c>
      <c r="BB374" s="4">
        <v>139.35396599999999</v>
      </c>
      <c r="BG374" s="4" t="s">
        <v>660</v>
      </c>
    </row>
    <row r="375" spans="1:59" x14ac:dyDescent="0.35">
      <c r="A375" s="4" t="s">
        <v>398</v>
      </c>
      <c r="B375" s="4" t="s">
        <v>236</v>
      </c>
      <c r="C375" s="4" t="s">
        <v>535</v>
      </c>
      <c r="D375" s="4" t="s">
        <v>539</v>
      </c>
      <c r="E375" s="4" t="s">
        <v>175</v>
      </c>
      <c r="F375" s="4">
        <v>36891</v>
      </c>
      <c r="G375" s="4">
        <v>2050</v>
      </c>
      <c r="H375" s="4">
        <v>47.049782</v>
      </c>
      <c r="I375" s="4">
        <v>2826.9851736151954</v>
      </c>
      <c r="J375" s="4">
        <v>60084.979216592234</v>
      </c>
      <c r="K375" s="4">
        <v>1.2815179531372421E-4</v>
      </c>
      <c r="L375" s="4">
        <v>0.37965420551082851</v>
      </c>
      <c r="M375" s="4">
        <v>143.57602759414954</v>
      </c>
      <c r="N375" s="4">
        <v>0</v>
      </c>
      <c r="O375" s="4">
        <v>241.06648586855781</v>
      </c>
      <c r="P375" s="4">
        <v>185.43575836042908</v>
      </c>
      <c r="Q375" s="4">
        <v>8.444251291458519</v>
      </c>
      <c r="R375" s="4">
        <v>0.57409624845752938</v>
      </c>
      <c r="S375" s="4">
        <v>0.17947482288990244</v>
      </c>
      <c r="T375" s="4">
        <v>0</v>
      </c>
      <c r="U375" s="4">
        <v>85.273346361515578</v>
      </c>
      <c r="V375" s="4">
        <v>0</v>
      </c>
      <c r="W375" s="4">
        <v>0.72838050711698876</v>
      </c>
      <c r="X375" s="4">
        <v>7.9509834295025797E-2</v>
      </c>
      <c r="Y375" s="4">
        <v>79.509834295025797</v>
      </c>
      <c r="Z375" s="4">
        <v>76.485708335819226</v>
      </c>
      <c r="AA375" s="4">
        <v>99.024037393636519</v>
      </c>
      <c r="AB375" s="4">
        <v>1.8406880012270386</v>
      </c>
      <c r="AC375" s="4">
        <v>68.238148195033375</v>
      </c>
      <c r="AD375" s="4">
        <v>234.94254550759945</v>
      </c>
      <c r="AE375" s="4">
        <v>5.5841771604612518</v>
      </c>
      <c r="AF375" s="4">
        <v>3.1555434027882305</v>
      </c>
      <c r="AG375" s="4">
        <v>0.36030275442457577</v>
      </c>
      <c r="AH375" s="4">
        <v>39.856580392931747</v>
      </c>
      <c r="AI375" s="4">
        <v>15.025600498718042</v>
      </c>
      <c r="AJ375" s="4">
        <v>61.460107837101184</v>
      </c>
      <c r="AK375" s="4">
        <v>32.649324595549452</v>
      </c>
      <c r="AL375" s="4">
        <v>0.36030275442457577</v>
      </c>
      <c r="AM375" s="4">
        <v>0.25861498717211956</v>
      </c>
      <c r="AN375" s="4">
        <v>829.67165862217178</v>
      </c>
      <c r="AO375" s="4">
        <v>0.38753040228812818</v>
      </c>
      <c r="AP375" s="4">
        <v>0</v>
      </c>
      <c r="AQ375" s="4">
        <v>0</v>
      </c>
      <c r="AR375" s="4">
        <v>0</v>
      </c>
      <c r="AS375" s="4">
        <v>4.4739278942558141</v>
      </c>
      <c r="AT375" s="4">
        <v>4.9317396804055234</v>
      </c>
      <c r="AU375" s="4">
        <v>331.43611771814778</v>
      </c>
      <c r="AV375" s="4">
        <v>428.77293461643768</v>
      </c>
      <c r="AW375" s="4">
        <v>0</v>
      </c>
      <c r="AX375" s="4">
        <v>329.82533432033665</v>
      </c>
      <c r="AY375" s="4">
        <v>1.6899086651459043</v>
      </c>
      <c r="AZ375" s="4">
        <v>28.125309972300741</v>
      </c>
      <c r="BA375" s="4">
        <v>13.66491546474958</v>
      </c>
      <c r="BB375" s="4">
        <v>139.35396599999999</v>
      </c>
      <c r="BG375" s="4" t="s">
        <v>661</v>
      </c>
    </row>
    <row r="376" spans="1:59" x14ac:dyDescent="0.35">
      <c r="A376" s="4" t="s">
        <v>398</v>
      </c>
      <c r="B376" s="4" t="s">
        <v>236</v>
      </c>
      <c r="C376" s="4" t="s">
        <v>535</v>
      </c>
      <c r="D376" s="4" t="s">
        <v>541</v>
      </c>
      <c r="E376" s="4" t="s">
        <v>356</v>
      </c>
      <c r="F376" s="4">
        <v>51507</v>
      </c>
      <c r="G376" s="4">
        <v>2000</v>
      </c>
      <c r="H376" s="4">
        <v>45.987623999999904</v>
      </c>
      <c r="I376" s="4">
        <v>874.68047424052702</v>
      </c>
      <c r="J376" s="4">
        <v>19019.910101042158</v>
      </c>
      <c r="M376" s="4">
        <v>79.116277496934572</v>
      </c>
      <c r="N376" s="4">
        <v>48.9345</v>
      </c>
      <c r="O376" s="4">
        <v>0</v>
      </c>
      <c r="P376" s="4">
        <v>0</v>
      </c>
      <c r="Q376" s="4">
        <v>0</v>
      </c>
      <c r="R376" s="4">
        <v>0</v>
      </c>
      <c r="S376" s="4">
        <v>0</v>
      </c>
      <c r="T376" s="4">
        <v>1064.0797619811822</v>
      </c>
      <c r="U376" s="4">
        <v>0</v>
      </c>
      <c r="V376" s="4">
        <v>0.10100000000000001</v>
      </c>
      <c r="W376" s="4">
        <v>0</v>
      </c>
      <c r="X376" s="4">
        <v>1.8213839557475E-3</v>
      </c>
      <c r="Y376" s="4">
        <v>1.8213839557475</v>
      </c>
      <c r="Z376" s="4">
        <v>1.8175511238447801</v>
      </c>
      <c r="AA376" s="4">
        <v>0.15032678399999999</v>
      </c>
      <c r="AB376" s="4">
        <v>2.5054464E-4</v>
      </c>
      <c r="AC376" s="4">
        <v>2.8871326176595242</v>
      </c>
      <c r="AD376" s="4">
        <v>0.25574434484591618</v>
      </c>
      <c r="AE376" s="4">
        <v>0.173997094760104</v>
      </c>
      <c r="AF376" s="4">
        <v>0.15708582417769568</v>
      </c>
      <c r="AG376" s="4">
        <v>3.3875014550428267E-2</v>
      </c>
      <c r="AH376" s="4">
        <v>5.1052617815389558</v>
      </c>
      <c r="AI376" s="4">
        <v>1.7247718102578369</v>
      </c>
      <c r="AJ376" s="4">
        <v>9.2779313586943149E-2</v>
      </c>
      <c r="AK376" s="4">
        <v>1.6348201855968043</v>
      </c>
      <c r="AL376" s="4">
        <v>3.3875014550428267E-2</v>
      </c>
      <c r="AM376" s="4">
        <v>5.5651809618560727E-2</v>
      </c>
      <c r="AN376" s="4">
        <v>12.527232</v>
      </c>
      <c r="AO376" s="4">
        <v>5.8513307114513718E-3</v>
      </c>
      <c r="AP376" s="4">
        <v>0.9</v>
      </c>
      <c r="AQ376" s="4">
        <v>0</v>
      </c>
      <c r="AR376" s="4">
        <v>0</v>
      </c>
      <c r="AS376" s="4" t="s">
        <v>264</v>
      </c>
      <c r="AT376" s="4" t="s">
        <v>264</v>
      </c>
      <c r="AU376" s="4">
        <v>0</v>
      </c>
      <c r="AV376" s="4">
        <v>0</v>
      </c>
      <c r="AW376" s="4">
        <v>37.220855546649091</v>
      </c>
      <c r="AX376" s="4">
        <v>0</v>
      </c>
      <c r="AY376" s="4">
        <v>3.9605959110814333E-2</v>
      </c>
      <c r="AZ376" s="4">
        <v>2.0823420773499977</v>
      </c>
      <c r="BA376" s="4" t="e">
        <v>#VALUE!</v>
      </c>
      <c r="BB376" s="4">
        <v>150.96746640000001</v>
      </c>
      <c r="BG376" s="4" t="s">
        <v>662</v>
      </c>
    </row>
    <row r="377" spans="1:59" x14ac:dyDescent="0.35">
      <c r="A377" s="4" t="s">
        <v>398</v>
      </c>
      <c r="B377" s="4" t="s">
        <v>236</v>
      </c>
      <c r="C377" s="4" t="s">
        <v>535</v>
      </c>
      <c r="D377" s="4" t="s">
        <v>543</v>
      </c>
      <c r="E377" s="4" t="s">
        <v>356</v>
      </c>
      <c r="F377" s="4">
        <v>36891</v>
      </c>
      <c r="G377" s="4">
        <v>2005</v>
      </c>
      <c r="H377" s="4">
        <v>47.044125999999999</v>
      </c>
      <c r="I377" s="4">
        <v>1096.741</v>
      </c>
      <c r="J377" s="4">
        <v>23313.027433010448</v>
      </c>
      <c r="M377" s="4">
        <v>111.34615254554205</v>
      </c>
      <c r="N377" s="4">
        <v>54.383600000000001</v>
      </c>
      <c r="O377" s="4">
        <v>0</v>
      </c>
      <c r="P377" s="4">
        <v>0</v>
      </c>
      <c r="Q377" s="4">
        <v>0</v>
      </c>
      <c r="R377" s="4">
        <v>0</v>
      </c>
      <c r="S377" s="4">
        <v>0</v>
      </c>
      <c r="T377" s="4">
        <v>1156.0125487292505</v>
      </c>
      <c r="U377" s="4">
        <v>0</v>
      </c>
      <c r="V377" s="4">
        <v>7.9000000000000001E-2</v>
      </c>
      <c r="W377" s="4">
        <v>0</v>
      </c>
      <c r="X377" s="4">
        <v>1.9767687858447004E-3</v>
      </c>
      <c r="Y377" s="4">
        <v>1.9767687858447005</v>
      </c>
      <c r="Z377" s="4">
        <v>1.9726037930678137</v>
      </c>
      <c r="AA377" s="4">
        <v>0.163102865887083</v>
      </c>
      <c r="AB377" s="4">
        <v>2.933594956704E-4</v>
      </c>
      <c r="AC377" s="4">
        <v>2.9734603501805883</v>
      </c>
      <c r="AD377" s="4">
        <v>0.27757605281748299</v>
      </c>
      <c r="AE377" s="4">
        <v>0.18884368821768155</v>
      </c>
      <c r="AF377" s="4">
        <v>0.17048793377221849</v>
      </c>
      <c r="AG377" s="4">
        <v>3.6764810480572854E-2</v>
      </c>
      <c r="AH377" s="4">
        <v>5.5407667086879178</v>
      </c>
      <c r="AI377" s="4">
        <v>1.8719088741099343</v>
      </c>
      <c r="AJ377" s="4">
        <v>0.10069491895787949</v>
      </c>
      <c r="AK377" s="4">
        <v>1.6142979792113348</v>
      </c>
      <c r="AL377" s="4">
        <v>3.6764810480572854E-2</v>
      </c>
      <c r="AM377" s="4">
        <v>6.0399331503798261E-2</v>
      </c>
      <c r="AN377" s="4">
        <v>13.5959</v>
      </c>
      <c r="AO377" s="4">
        <v>6.3504936461479845E-3</v>
      </c>
      <c r="AP377" s="4">
        <v>0.9</v>
      </c>
      <c r="AQ377" s="4">
        <v>0</v>
      </c>
      <c r="AR377" s="4">
        <v>0</v>
      </c>
      <c r="AS377" s="4" t="s">
        <v>264</v>
      </c>
      <c r="AT377" s="4" t="s">
        <v>264</v>
      </c>
      <c r="AU377" s="4">
        <v>0</v>
      </c>
      <c r="AV377" s="4">
        <v>0</v>
      </c>
      <c r="AW377" s="4">
        <v>36.348619544213705</v>
      </c>
      <c r="AX377" s="4">
        <v>0</v>
      </c>
      <c r="AY377" s="4">
        <v>4.2019460322096337E-2</v>
      </c>
      <c r="AZ377" s="4">
        <v>1.8024025598064635</v>
      </c>
      <c r="BA377" s="4" t="e">
        <v>#VALUE!</v>
      </c>
      <c r="BB377" s="4">
        <v>150.96746640000001</v>
      </c>
      <c r="BG377" s="4" t="s">
        <v>663</v>
      </c>
    </row>
    <row r="378" spans="1:59" x14ac:dyDescent="0.35">
      <c r="A378" s="4" t="s">
        <v>398</v>
      </c>
      <c r="B378" s="4" t="s">
        <v>236</v>
      </c>
      <c r="C378" s="4" t="s">
        <v>535</v>
      </c>
      <c r="D378" s="4" t="s">
        <v>545</v>
      </c>
      <c r="E378" s="4" t="s">
        <v>356</v>
      </c>
      <c r="F378" s="4">
        <v>47853</v>
      </c>
      <c r="G378" s="4">
        <v>2010</v>
      </c>
      <c r="H378" s="4">
        <v>48.183584000000003</v>
      </c>
      <c r="I378" s="4">
        <v>1270.7596170178529</v>
      </c>
      <c r="J378" s="4">
        <v>26373.289646072255</v>
      </c>
      <c r="M378" s="4">
        <v>143.57602759414954</v>
      </c>
      <c r="N378" s="4">
        <v>59.083054502546517</v>
      </c>
      <c r="O378" s="4">
        <v>0</v>
      </c>
      <c r="P378" s="4">
        <v>0</v>
      </c>
      <c r="Q378" s="4">
        <v>0</v>
      </c>
      <c r="R378" s="4">
        <v>0</v>
      </c>
      <c r="S378" s="4">
        <v>0</v>
      </c>
      <c r="T378" s="4">
        <v>1226.2071352464466</v>
      </c>
      <c r="U378" s="4">
        <v>0</v>
      </c>
      <c r="V378" s="4">
        <v>7.9000000000000001E-2</v>
      </c>
      <c r="W378" s="4">
        <v>0</v>
      </c>
      <c r="X378" s="4">
        <v>2.1476620854914098E-3</v>
      </c>
      <c r="Y378" s="4">
        <v>2.1476620854914099</v>
      </c>
      <c r="Z378" s="4">
        <v>2.1430843133386301</v>
      </c>
      <c r="AA378" s="4">
        <v>0.17505601161622672</v>
      </c>
      <c r="AB378" s="4">
        <v>6.7574450461007013E-4</v>
      </c>
      <c r="AC378" s="4">
        <v>3.1014096117967647</v>
      </c>
      <c r="AD378" s="4">
        <v>0.30168715467955753</v>
      </c>
      <c r="AE378" s="4">
        <v>0.20514653062358512</v>
      </c>
      <c r="AF378" s="4">
        <v>0.18520636808028829</v>
      </c>
      <c r="AG378" s="4">
        <v>3.9941771074358444E-2</v>
      </c>
      <c r="AH378" s="4">
        <v>6.0188077684975294</v>
      </c>
      <c r="AI378" s="4">
        <v>2.0336652755756339</v>
      </c>
      <c r="AJ378" s="4">
        <v>0.10941903776299602</v>
      </c>
      <c r="AK378" s="4">
        <v>1.6249726239542046</v>
      </c>
      <c r="AL378" s="4">
        <v>3.9941771074358444E-2</v>
      </c>
      <c r="AM378" s="4">
        <v>6.5618623907874582E-2</v>
      </c>
      <c r="AN378" s="4">
        <v>14.770763625636629</v>
      </c>
      <c r="AO378" s="4">
        <v>6.8992593762354226E-3</v>
      </c>
      <c r="AP378" s="4">
        <v>0.9</v>
      </c>
      <c r="AQ378" s="4">
        <v>0</v>
      </c>
      <c r="AR378" s="4">
        <v>0</v>
      </c>
      <c r="AS378" s="4" t="s">
        <v>264</v>
      </c>
      <c r="AT378" s="4" t="s">
        <v>264</v>
      </c>
      <c r="AU378" s="4">
        <v>0</v>
      </c>
      <c r="AV378" s="4">
        <v>0</v>
      </c>
      <c r="AW378" s="4">
        <v>36.349882442161899</v>
      </c>
      <c r="AX378" s="4">
        <v>0</v>
      </c>
      <c r="AY378" s="4">
        <v>4.4572485215948442E-2</v>
      </c>
      <c r="AZ378" s="4">
        <v>1.6900616424461319</v>
      </c>
      <c r="BA378" s="4" t="e">
        <v>#VALUE!</v>
      </c>
      <c r="BB378" s="4">
        <v>150.96746640000001</v>
      </c>
      <c r="BG378" s="4" t="s">
        <v>664</v>
      </c>
    </row>
    <row r="379" spans="1:59" x14ac:dyDescent="0.35">
      <c r="A379" s="4" t="s">
        <v>398</v>
      </c>
      <c r="B379" s="4" t="s">
        <v>236</v>
      </c>
      <c r="C379" s="4" t="s">
        <v>535</v>
      </c>
      <c r="D379" s="4" t="s">
        <v>547</v>
      </c>
      <c r="E379" s="4" t="s">
        <v>356</v>
      </c>
      <c r="F379" s="4">
        <v>36891</v>
      </c>
      <c r="G379" s="4">
        <v>2015</v>
      </c>
      <c r="H379" s="4">
        <v>49.119718999999904</v>
      </c>
      <c r="I379" s="4">
        <v>1541.1841297767451</v>
      </c>
      <c r="J379" s="4">
        <v>31376.07790013514</v>
      </c>
      <c r="M379" s="4">
        <v>143.57602759414954</v>
      </c>
      <c r="N379" s="4">
        <v>66.350586353914409</v>
      </c>
      <c r="O379" s="4">
        <v>0</v>
      </c>
      <c r="P379" s="4">
        <v>0</v>
      </c>
      <c r="Q379" s="4">
        <v>0</v>
      </c>
      <c r="R379" s="4">
        <v>0</v>
      </c>
      <c r="S379" s="4">
        <v>0</v>
      </c>
      <c r="T379" s="4">
        <v>1350.7932802692651</v>
      </c>
      <c r="U379" s="4">
        <v>0</v>
      </c>
      <c r="V379" s="4">
        <v>7.4607945709678061E-2</v>
      </c>
      <c r="W379" s="4">
        <v>0</v>
      </c>
      <c r="X379" s="4">
        <v>2.3048620445443599E-3</v>
      </c>
      <c r="Y379" s="4">
        <v>2.3048620445443597</v>
      </c>
      <c r="Z379" s="4">
        <v>2.2997211819215848</v>
      </c>
      <c r="AA379" s="4">
        <v>0.19658883775234873</v>
      </c>
      <c r="AB379" s="4">
        <v>7.5886469451881685E-4</v>
      </c>
      <c r="AC379" s="4">
        <v>3.1963286564772537</v>
      </c>
      <c r="AD379" s="4">
        <v>0.3387962890031348</v>
      </c>
      <c r="AE379" s="4">
        <v>0.22047374479381834</v>
      </c>
      <c r="AF379" s="4">
        <v>0.19887338810508109</v>
      </c>
      <c r="AG379" s="4">
        <v>4.4854822640953279E-2</v>
      </c>
      <c r="AH379" s="4">
        <v>5.8154349942522305</v>
      </c>
      <c r="AI379" s="4">
        <v>2.1768430170233399</v>
      </c>
      <c r="AJ379" s="4">
        <v>0.1228781648982447</v>
      </c>
      <c r="AK379" s="4">
        <v>1.7472389666771262</v>
      </c>
      <c r="AL379" s="4">
        <v>4.4854822640953279E-2</v>
      </c>
      <c r="AM379" s="4">
        <v>7.3690065767280391E-2</v>
      </c>
      <c r="AN379" s="4">
        <v>16.587646588478602</v>
      </c>
      <c r="AO379" s="4">
        <v>7.747905196763852E-3</v>
      </c>
      <c r="AP379" s="4">
        <v>0.9</v>
      </c>
      <c r="AQ379" s="4">
        <v>0</v>
      </c>
      <c r="AR379" s="4">
        <v>0</v>
      </c>
      <c r="AS379" s="4" t="s">
        <v>264</v>
      </c>
      <c r="AT379" s="4" t="s">
        <v>264</v>
      </c>
      <c r="AU379" s="4">
        <v>0</v>
      </c>
      <c r="AV379" s="4">
        <v>0</v>
      </c>
      <c r="AW379" s="4">
        <v>34.737628877161868</v>
      </c>
      <c r="AX379" s="4">
        <v>0</v>
      </c>
      <c r="AY379" s="4">
        <v>4.6923355659757832E-2</v>
      </c>
      <c r="AZ379" s="4">
        <v>1.4955137416826636</v>
      </c>
      <c r="BA379" s="4" t="e">
        <v>#VALUE!</v>
      </c>
      <c r="BB379" s="4">
        <v>143.801895</v>
      </c>
      <c r="BG379" s="4" t="s">
        <v>665</v>
      </c>
    </row>
    <row r="380" spans="1:59" x14ac:dyDescent="0.35">
      <c r="A380" s="4" t="s">
        <v>398</v>
      </c>
      <c r="B380" s="4" t="s">
        <v>236</v>
      </c>
      <c r="C380" s="4" t="s">
        <v>535</v>
      </c>
      <c r="D380" s="4" t="s">
        <v>549</v>
      </c>
      <c r="E380" s="4" t="s">
        <v>356</v>
      </c>
      <c r="F380" s="4">
        <v>38718</v>
      </c>
      <c r="G380" s="4">
        <v>2020</v>
      </c>
      <c r="H380" s="4">
        <v>49.809726999999896</v>
      </c>
      <c r="I380" s="4">
        <v>1765.7352250687322</v>
      </c>
      <c r="J380" s="4">
        <v>35449.606561158944</v>
      </c>
      <c r="M380" s="4">
        <v>143.57602759414954</v>
      </c>
      <c r="N380" s="4">
        <v>71.077512448816421</v>
      </c>
      <c r="O380" s="4">
        <v>0</v>
      </c>
      <c r="P380" s="4">
        <v>0</v>
      </c>
      <c r="Q380" s="4">
        <v>0</v>
      </c>
      <c r="R380" s="4">
        <v>0</v>
      </c>
      <c r="S380" s="4">
        <v>0</v>
      </c>
      <c r="T380" s="4">
        <v>1426.9805664427065</v>
      </c>
      <c r="U380" s="4">
        <v>0</v>
      </c>
      <c r="V380" s="4">
        <v>7.146240132490006E-2</v>
      </c>
      <c r="W380" s="4">
        <v>0</v>
      </c>
      <c r="X380" s="4">
        <v>2.3544692761219028E-3</v>
      </c>
      <c r="Y380" s="4">
        <v>2.3544692761219026</v>
      </c>
      <c r="Z380" s="4">
        <v>2.348962169898019</v>
      </c>
      <c r="AA380" s="4">
        <v>0.21059415342780263</v>
      </c>
      <c r="AB380" s="4">
        <v>8.129274771427298E-4</v>
      </c>
      <c r="AC380" s="4">
        <v>3.157900813077847</v>
      </c>
      <c r="AD380" s="4">
        <v>0.36293269995815874</v>
      </c>
      <c r="AE380" s="4">
        <v>0.22556796963184958</v>
      </c>
      <c r="AF380" s="4">
        <v>0.20327778292340046</v>
      </c>
      <c r="AG380" s="4">
        <v>4.8050354787312601E-2</v>
      </c>
      <c r="AH380" s="4">
        <v>5.2187858535314984</v>
      </c>
      <c r="AI380" s="4">
        <v>2.2173299602193257</v>
      </c>
      <c r="AJ380" s="4">
        <v>0.13163220967869324</v>
      </c>
      <c r="AK380" s="4">
        <v>1.8294189525486133</v>
      </c>
      <c r="AL380" s="4">
        <v>4.8050354787312601E-2</v>
      </c>
      <c r="AM380" s="4">
        <v>7.8939868579156414E-2</v>
      </c>
      <c r="AN380" s="4">
        <v>17.769378112204105</v>
      </c>
      <c r="AO380" s="4">
        <v>8.2998788456485582E-3</v>
      </c>
      <c r="AP380" s="4">
        <v>0.9</v>
      </c>
      <c r="AQ380" s="4">
        <v>0</v>
      </c>
      <c r="AR380" s="4">
        <v>0</v>
      </c>
      <c r="AS380" s="4" t="s">
        <v>264</v>
      </c>
      <c r="AT380" s="4" t="s">
        <v>264</v>
      </c>
      <c r="AU380" s="4">
        <v>0</v>
      </c>
      <c r="AV380" s="4">
        <v>0</v>
      </c>
      <c r="AW380" s="4">
        <v>33.125375312161886</v>
      </c>
      <c r="AX380" s="4">
        <v>0</v>
      </c>
      <c r="AY380" s="4">
        <v>4.7269266826576013E-2</v>
      </c>
      <c r="AZ380" s="4">
        <v>1.3334214794464745</v>
      </c>
      <c r="BA380" s="4" t="e">
        <v>#VALUE!</v>
      </c>
      <c r="BB380" s="4">
        <v>136.6363236</v>
      </c>
      <c r="BG380" s="4" t="s">
        <v>666</v>
      </c>
    </row>
    <row r="381" spans="1:59" x14ac:dyDescent="0.35">
      <c r="A381" s="4" t="s">
        <v>398</v>
      </c>
      <c r="B381" s="4" t="s">
        <v>236</v>
      </c>
      <c r="C381" s="4" t="s">
        <v>535</v>
      </c>
      <c r="D381" s="4" t="s">
        <v>551</v>
      </c>
      <c r="E381" s="4" t="s">
        <v>356</v>
      </c>
      <c r="F381" s="4">
        <v>35064</v>
      </c>
      <c r="G381" s="4">
        <v>2025</v>
      </c>
      <c r="H381" s="4">
        <v>50.228752999999905</v>
      </c>
      <c r="I381" s="4">
        <v>1909.8176643748195</v>
      </c>
      <c r="J381" s="4">
        <v>38022.398532864696</v>
      </c>
      <c r="M381" s="4">
        <v>143.57602759414954</v>
      </c>
      <c r="N381" s="4">
        <v>73.345214675848112</v>
      </c>
      <c r="O381" s="4">
        <v>0</v>
      </c>
      <c r="P381" s="4">
        <v>0</v>
      </c>
      <c r="Q381" s="4">
        <v>0</v>
      </c>
      <c r="R381" s="4">
        <v>0</v>
      </c>
      <c r="S381" s="4">
        <v>0</v>
      </c>
      <c r="T381" s="4">
        <v>1460.2236825558509</v>
      </c>
      <c r="U381" s="4">
        <v>0</v>
      </c>
      <c r="V381" s="4">
        <v>6.9848056952438717E-2</v>
      </c>
      <c r="W381" s="4">
        <v>0</v>
      </c>
      <c r="X381" s="4">
        <v>2.4520119458280739E-3</v>
      </c>
      <c r="Y381" s="4">
        <v>2.4520119458280738</v>
      </c>
      <c r="Z381" s="4">
        <v>2.4463291373797009</v>
      </c>
      <c r="AA381" s="4">
        <v>0.21731308342794833</v>
      </c>
      <c r="AB381" s="4">
        <v>8.3886363313382935E-4</v>
      </c>
      <c r="AC381" s="4">
        <v>3.1278082084719694</v>
      </c>
      <c r="AD381" s="4">
        <v>0.3745119359725087</v>
      </c>
      <c r="AE381" s="4">
        <v>0.23161734113449942</v>
      </c>
      <c r="AF381" s="4">
        <v>0.20870777752582634</v>
      </c>
      <c r="AG381" s="4">
        <v>4.9583383910121563E-2</v>
      </c>
      <c r="AH381" s="4">
        <v>4.8436845747670816</v>
      </c>
      <c r="AI381" s="4">
        <v>2.3104972498457585</v>
      </c>
      <c r="AJ381" s="4">
        <v>0.13583188753394218</v>
      </c>
      <c r="AK381" s="4">
        <v>1.8672376461243461</v>
      </c>
      <c r="AL381" s="4">
        <v>4.9583383910121563E-2</v>
      </c>
      <c r="AM381" s="4">
        <v>8.1458416423771135E-2</v>
      </c>
      <c r="AN381" s="4">
        <v>18.336303668962028</v>
      </c>
      <c r="AO381" s="4">
        <v>8.5646834666026767E-3</v>
      </c>
      <c r="AP381" s="4">
        <v>0.9</v>
      </c>
      <c r="AQ381" s="4">
        <v>0</v>
      </c>
      <c r="AR381" s="4">
        <v>0</v>
      </c>
      <c r="AS381" s="4" t="s">
        <v>264</v>
      </c>
      <c r="AT381" s="4" t="s">
        <v>264</v>
      </c>
      <c r="AU381" s="4">
        <v>0</v>
      </c>
      <c r="AV381" s="4">
        <v>0</v>
      </c>
      <c r="AW381" s="4">
        <v>33.431110082161887</v>
      </c>
      <c r="AX381" s="4">
        <v>0</v>
      </c>
      <c r="AY381" s="4">
        <v>4.8816898676104468E-2</v>
      </c>
      <c r="AZ381" s="4">
        <v>1.2838984535367894</v>
      </c>
      <c r="BA381" s="4" t="e">
        <v>#VALUE!</v>
      </c>
      <c r="BB381" s="4">
        <v>137.99514479999999</v>
      </c>
      <c r="BG381" s="4" t="s">
        <v>667</v>
      </c>
    </row>
    <row r="382" spans="1:59" x14ac:dyDescent="0.35">
      <c r="A382" s="4" t="s">
        <v>398</v>
      </c>
      <c r="B382" s="4" t="s">
        <v>236</v>
      </c>
      <c r="C382" s="4" t="s">
        <v>535</v>
      </c>
      <c r="D382" s="4" t="s">
        <v>553</v>
      </c>
      <c r="E382" s="4" t="s">
        <v>356</v>
      </c>
      <c r="F382" s="4">
        <v>47853</v>
      </c>
      <c r="G382" s="4">
        <v>2030</v>
      </c>
      <c r="H382" s="4">
        <v>50.335040999999904</v>
      </c>
      <c r="I382" s="4">
        <v>2065.6571038367961</v>
      </c>
      <c r="J382" s="4">
        <v>41038.152801679447</v>
      </c>
      <c r="M382" s="4">
        <v>143.57602759414954</v>
      </c>
      <c r="N382" s="4">
        <v>75.336157997926094</v>
      </c>
      <c r="O382" s="4">
        <v>0</v>
      </c>
      <c r="P382" s="4">
        <v>0</v>
      </c>
      <c r="Q382" s="4">
        <v>0</v>
      </c>
      <c r="R382" s="4">
        <v>0</v>
      </c>
      <c r="S382" s="4">
        <v>0</v>
      </c>
      <c r="T382" s="4">
        <v>1496.6940823178477</v>
      </c>
      <c r="U382" s="4">
        <v>0</v>
      </c>
      <c r="V382" s="4">
        <v>6.7922269198445753E-2</v>
      </c>
      <c r="W382" s="4">
        <v>0</v>
      </c>
      <c r="X382" s="4">
        <v>2.5416042741339875E-3</v>
      </c>
      <c r="Y382" s="4">
        <v>2.5416042741339875</v>
      </c>
      <c r="Z382" s="4">
        <v>2.5357672068211348</v>
      </c>
      <c r="AA382" s="4">
        <v>0.22321200995182855</v>
      </c>
      <c r="AB382" s="4">
        <v>8.6163444314376757E-4</v>
      </c>
      <c r="AC382" s="4">
        <v>3.0903703748228937</v>
      </c>
      <c r="AD382" s="4">
        <v>0.384677998492856</v>
      </c>
      <c r="AE382" s="4">
        <v>0.23672611856003334</v>
      </c>
      <c r="AF382" s="4">
        <v>0.21328895361947725</v>
      </c>
      <c r="AG382" s="4">
        <v>5.092931639553553E-2</v>
      </c>
      <c r="AH382" s="4">
        <v>4.4188590502133076</v>
      </c>
      <c r="AI382" s="4">
        <v>2.396248185905606</v>
      </c>
      <c r="AJ382" s="4">
        <v>0.13951902091552873</v>
      </c>
      <c r="AK382" s="4">
        <v>1.9088718363774388</v>
      </c>
      <c r="AL382" s="4">
        <v>5.092931639553553E-2</v>
      </c>
      <c r="AM382" s="4">
        <v>8.3669591221236947E-2</v>
      </c>
      <c r="AN382" s="4">
        <v>18.834039499481523</v>
      </c>
      <c r="AO382" s="4">
        <v>8.7971703361129153E-3</v>
      </c>
      <c r="AP382" s="4">
        <v>0.9</v>
      </c>
      <c r="AQ382" s="4">
        <v>0</v>
      </c>
      <c r="AR382" s="4">
        <v>0</v>
      </c>
      <c r="AS382" s="4" t="s">
        <v>264</v>
      </c>
      <c r="AT382" s="4" t="s">
        <v>264</v>
      </c>
      <c r="AU382" s="4">
        <v>0</v>
      </c>
      <c r="AV382" s="4">
        <v>0</v>
      </c>
      <c r="AW382" s="4">
        <v>33.736844852161887</v>
      </c>
      <c r="AX382" s="4">
        <v>0</v>
      </c>
      <c r="AY382" s="4">
        <v>5.049373604630604E-2</v>
      </c>
      <c r="AZ382" s="4">
        <v>1.2304095725341622</v>
      </c>
      <c r="BA382" s="4" t="e">
        <v>#VALUE!</v>
      </c>
      <c r="BB382" s="4">
        <v>139.35396599999999</v>
      </c>
      <c r="BG382" s="4" t="s">
        <v>668</v>
      </c>
    </row>
    <row r="383" spans="1:59" x14ac:dyDescent="0.35">
      <c r="A383" s="4" t="s">
        <v>398</v>
      </c>
      <c r="B383" s="4" t="s">
        <v>236</v>
      </c>
      <c r="C383" s="4" t="s">
        <v>535</v>
      </c>
      <c r="D383" s="4" t="s">
        <v>397</v>
      </c>
      <c r="E383" s="4" t="s">
        <v>356</v>
      </c>
      <c r="F383" s="4">
        <v>47853</v>
      </c>
      <c r="G383" s="4">
        <v>2035</v>
      </c>
      <c r="H383" s="4">
        <v>50.049216999999999</v>
      </c>
      <c r="I383" s="4">
        <v>2234.212904313149</v>
      </c>
      <c r="J383" s="4">
        <v>44640.316836787853</v>
      </c>
      <c r="M383" s="4">
        <v>143.57602759414954</v>
      </c>
      <c r="N383" s="4">
        <v>76.782256102169754</v>
      </c>
      <c r="O383" s="4">
        <v>0</v>
      </c>
      <c r="P383" s="4">
        <v>0</v>
      </c>
      <c r="Q383" s="4">
        <v>0</v>
      </c>
      <c r="R383" s="4">
        <v>0</v>
      </c>
      <c r="S383" s="4">
        <v>0</v>
      </c>
      <c r="T383" s="4">
        <v>1534.1350115860905</v>
      </c>
      <c r="U383" s="4">
        <v>0</v>
      </c>
      <c r="V383" s="4">
        <v>6.5610142639544067E-2</v>
      </c>
      <c r="W383" s="4">
        <v>0</v>
      </c>
      <c r="X383" s="4">
        <v>2.5903910615178607E-3</v>
      </c>
      <c r="Y383" s="4">
        <v>2.5903910615178609</v>
      </c>
      <c r="Z383" s="4">
        <v>2.584441950105604</v>
      </c>
      <c r="AA383" s="4">
        <v>0.22749662537440746</v>
      </c>
      <c r="AB383" s="4">
        <v>8.7817375133115278E-4</v>
      </c>
      <c r="AC383" s="4">
        <v>2.9447041681034754</v>
      </c>
      <c r="AD383" s="4">
        <v>0.39206199761290772</v>
      </c>
      <c r="AE383" s="4">
        <v>0.21503297536548482</v>
      </c>
      <c r="AF383" s="4">
        <v>0.19324490089978533</v>
      </c>
      <c r="AG383" s="4">
        <v>5.1906918517109574E-2</v>
      </c>
      <c r="AH383" s="4">
        <v>3.798075498338561</v>
      </c>
      <c r="AI383" s="4">
        <v>2.4422448235232395</v>
      </c>
      <c r="AJ383" s="4">
        <v>0.14219712658236447</v>
      </c>
      <c r="AK383" s="4">
        <v>1.9419469838796013</v>
      </c>
      <c r="AL383" s="4">
        <v>5.1906918517109574E-2</v>
      </c>
      <c r="AM383" s="4">
        <v>8.5275651849537143E-2</v>
      </c>
      <c r="AN383" s="4">
        <v>19.195564025542438</v>
      </c>
      <c r="AO383" s="4">
        <v>8.9660344205557616E-3</v>
      </c>
      <c r="AP383" s="4">
        <v>0.9</v>
      </c>
      <c r="AQ383" s="4">
        <v>0</v>
      </c>
      <c r="AR383" s="4">
        <v>0</v>
      </c>
      <c r="AS383" s="4" t="s">
        <v>264</v>
      </c>
      <c r="AT383" s="4" t="s">
        <v>264</v>
      </c>
      <c r="AU383" s="4">
        <v>0</v>
      </c>
      <c r="AV383" s="4">
        <v>0</v>
      </c>
      <c r="AW383" s="4">
        <v>33.736844852161887</v>
      </c>
      <c r="AX383" s="4">
        <v>0</v>
      </c>
      <c r="AY383" s="4">
        <v>5.1756874868149505E-2</v>
      </c>
      <c r="AZ383" s="4">
        <v>1.1594199713541669</v>
      </c>
      <c r="BA383" s="4" t="e">
        <v>#VALUE!</v>
      </c>
      <c r="BB383" s="4">
        <v>139.35396599999999</v>
      </c>
      <c r="BG383" s="4" t="s">
        <v>669</v>
      </c>
    </row>
    <row r="384" spans="1:59" x14ac:dyDescent="0.35">
      <c r="A384" s="4" t="s">
        <v>398</v>
      </c>
      <c r="B384" s="4" t="s">
        <v>236</v>
      </c>
      <c r="C384" s="4" t="s">
        <v>535</v>
      </c>
      <c r="D384" s="4" t="s">
        <v>556</v>
      </c>
      <c r="E384" s="4" t="s">
        <v>356</v>
      </c>
      <c r="F384" s="4">
        <v>44199</v>
      </c>
      <c r="G384" s="4">
        <v>2040</v>
      </c>
      <c r="H384" s="4">
        <v>49.353733999999903</v>
      </c>
      <c r="I384" s="4">
        <v>2416.5227096635213</v>
      </c>
      <c r="J384" s="4">
        <v>48963.320782648902</v>
      </c>
      <c r="M384" s="4">
        <v>143.57602759414954</v>
      </c>
      <c r="N384" s="4">
        <v>77.357881372619403</v>
      </c>
      <c r="O384" s="4">
        <v>0</v>
      </c>
      <c r="P384" s="4">
        <v>0</v>
      </c>
      <c r="Q384" s="4">
        <v>0</v>
      </c>
      <c r="R384" s="4">
        <v>0</v>
      </c>
      <c r="S384" s="4">
        <v>0</v>
      </c>
      <c r="T384" s="4">
        <v>1567.4169936690009</v>
      </c>
      <c r="U384" s="4">
        <v>0</v>
      </c>
      <c r="V384" s="4">
        <v>6.2867604483274164E-2</v>
      </c>
      <c r="W384" s="4">
        <v>0</v>
      </c>
      <c r="X384" s="4">
        <v>2.6098108419600049E-3</v>
      </c>
      <c r="Y384" s="4">
        <v>2.6098108419600048</v>
      </c>
      <c r="Z384" s="4">
        <v>2.6038171309352922</v>
      </c>
      <c r="AA384" s="4">
        <v>0.22920213408378004</v>
      </c>
      <c r="AB384" s="4">
        <v>8.8475729066397912E-4</v>
      </c>
      <c r="AC384" s="4">
        <v>2.7626096717230442</v>
      </c>
      <c r="AD384" s="4">
        <v>0.39500122869135712</v>
      </c>
      <c r="AE384" s="4">
        <v>0.19021118413899435</v>
      </c>
      <c r="AF384" s="4">
        <v>0.1703744766294979</v>
      </c>
      <c r="AG384" s="4">
        <v>5.2296057043722546E-2</v>
      </c>
      <c r="AH384" s="4">
        <v>3.1156545394330584</v>
      </c>
      <c r="AI384" s="4">
        <v>2.4605539734285795</v>
      </c>
      <c r="AJ384" s="4">
        <v>0.14326315750671265</v>
      </c>
      <c r="AK384" s="4">
        <v>1.9552655256302511</v>
      </c>
      <c r="AL384" s="4">
        <v>5.2296057043722546E-2</v>
      </c>
      <c r="AM384" s="4">
        <v>8.5914950857544192E-2</v>
      </c>
      <c r="AN384" s="4">
        <v>19.339470343154851</v>
      </c>
      <c r="AO384" s="4">
        <v>9.033251460666249E-3</v>
      </c>
      <c r="AP384" s="4">
        <v>0.9</v>
      </c>
      <c r="AQ384" s="4">
        <v>0</v>
      </c>
      <c r="AR384" s="4">
        <v>0</v>
      </c>
      <c r="AS384" s="4" t="s">
        <v>264</v>
      </c>
      <c r="AT384" s="4" t="s">
        <v>264</v>
      </c>
      <c r="AU384" s="4">
        <v>0</v>
      </c>
      <c r="AV384" s="4">
        <v>0</v>
      </c>
      <c r="AW384" s="4">
        <v>33.736844852161887</v>
      </c>
      <c r="AX384" s="4">
        <v>0</v>
      </c>
      <c r="AY384" s="4">
        <v>5.2879703934053092E-2</v>
      </c>
      <c r="AZ384" s="4">
        <v>1.0799860607655523</v>
      </c>
      <c r="BA384" s="4" t="e">
        <v>#VALUE!</v>
      </c>
      <c r="BB384" s="4">
        <v>139.35396599999999</v>
      </c>
      <c r="BG384" s="4" t="s">
        <v>670</v>
      </c>
    </row>
    <row r="385" spans="1:59" x14ac:dyDescent="0.35">
      <c r="A385" s="4" t="s">
        <v>398</v>
      </c>
      <c r="B385" s="4" t="s">
        <v>236</v>
      </c>
      <c r="C385" s="4" t="s">
        <v>535</v>
      </c>
      <c r="D385" s="4" t="s">
        <v>398</v>
      </c>
      <c r="E385" s="4" t="s">
        <v>356</v>
      </c>
      <c r="F385" s="4">
        <v>46026</v>
      </c>
      <c r="G385" s="4">
        <v>2045</v>
      </c>
      <c r="H385" s="4">
        <v>48.317751999999899</v>
      </c>
      <c r="I385" s="4">
        <v>2613.7088345726638</v>
      </c>
      <c r="J385" s="4">
        <v>54094.172977514958</v>
      </c>
      <c r="M385" s="4">
        <v>143.57602759414954</v>
      </c>
      <c r="N385" s="4">
        <v>76.77202190199732</v>
      </c>
      <c r="O385" s="4">
        <v>0</v>
      </c>
      <c r="P385" s="4">
        <v>0</v>
      </c>
      <c r="Q385" s="4">
        <v>0</v>
      </c>
      <c r="R385" s="4">
        <v>0</v>
      </c>
      <c r="S385" s="4">
        <v>0</v>
      </c>
      <c r="T385" s="4">
        <v>1588.8988772076457</v>
      </c>
      <c r="U385" s="4">
        <v>0</v>
      </c>
      <c r="V385" s="4">
        <v>5.9708593010341142E-2</v>
      </c>
      <c r="W385" s="4">
        <v>0</v>
      </c>
      <c r="X385" s="4">
        <v>2.590045791894458E-3</v>
      </c>
      <c r="Y385" s="4">
        <v>2.5900457918944579</v>
      </c>
      <c r="Z385" s="4">
        <v>2.5840974734309907</v>
      </c>
      <c r="AA385" s="4">
        <v>0.22746630266547929</v>
      </c>
      <c r="AB385" s="4">
        <v>8.7805670077268337E-4</v>
      </c>
      <c r="AC385" s="4">
        <v>2.6004722915076668</v>
      </c>
      <c r="AD385" s="4">
        <v>0.39200974021429419</v>
      </c>
      <c r="AE385" s="4">
        <v>0.18877064541599989</v>
      </c>
      <c r="AF385" s="4">
        <v>0.16908416853270714</v>
      </c>
      <c r="AG385" s="4">
        <v>5.1899999916101905E-2</v>
      </c>
      <c r="AH385" s="4">
        <v>3.09205855041778</v>
      </c>
      <c r="AI385" s="4">
        <v>2.4419193001059445</v>
      </c>
      <c r="AJ385" s="4">
        <v>0.14217817332504609</v>
      </c>
      <c r="AK385" s="4">
        <v>1.9404575861488995</v>
      </c>
      <c r="AL385" s="4">
        <v>5.1899999916101905E-2</v>
      </c>
      <c r="AM385" s="4">
        <v>8.5264285576453144E-2</v>
      </c>
      <c r="AN385" s="4">
        <v>19.19300547549933</v>
      </c>
      <c r="AO385" s="4">
        <v>8.9648393502925125E-3</v>
      </c>
      <c r="AP385" s="4">
        <v>0.9</v>
      </c>
      <c r="AQ385" s="4">
        <v>0</v>
      </c>
      <c r="AR385" s="4">
        <v>0</v>
      </c>
      <c r="AS385" s="4" t="s">
        <v>264</v>
      </c>
      <c r="AT385" s="4" t="s">
        <v>264</v>
      </c>
      <c r="AU385" s="4">
        <v>0</v>
      </c>
      <c r="AV385" s="4">
        <v>0</v>
      </c>
      <c r="AW385" s="4">
        <v>33.736844852161887</v>
      </c>
      <c r="AX385" s="4">
        <v>0</v>
      </c>
      <c r="AY385" s="4">
        <v>5.3604434906128567E-2</v>
      </c>
      <c r="AZ385" s="4">
        <v>0.990946565139466</v>
      </c>
      <c r="BA385" s="4" t="e">
        <v>#VALUE!</v>
      </c>
      <c r="BB385" s="4">
        <v>139.35396599999999</v>
      </c>
      <c r="BG385" s="4" t="s">
        <v>671</v>
      </c>
    </row>
    <row r="386" spans="1:59" x14ac:dyDescent="0.35">
      <c r="A386" s="4" t="s">
        <v>398</v>
      </c>
      <c r="B386" s="4" t="s">
        <v>236</v>
      </c>
      <c r="C386" s="4" t="s">
        <v>535</v>
      </c>
      <c r="D386" s="4" t="s">
        <v>400</v>
      </c>
      <c r="E386" s="4" t="s">
        <v>356</v>
      </c>
      <c r="F386" s="4">
        <v>51507</v>
      </c>
      <c r="G386" s="4">
        <v>2050</v>
      </c>
      <c r="H386" s="4">
        <v>47.049782</v>
      </c>
      <c r="I386" s="4">
        <v>2826.9851736151954</v>
      </c>
      <c r="J386" s="4">
        <v>60084.979216592234</v>
      </c>
      <c r="M386" s="4">
        <v>143.57602759414954</v>
      </c>
      <c r="N386" s="4">
        <v>74.84795024103731</v>
      </c>
      <c r="O386" s="4">
        <v>0</v>
      </c>
      <c r="P386" s="4">
        <v>0</v>
      </c>
      <c r="Q386" s="4">
        <v>0</v>
      </c>
      <c r="R386" s="4">
        <v>0</v>
      </c>
      <c r="S386" s="4">
        <v>0</v>
      </c>
      <c r="T386" s="4">
        <v>1590.824591727913</v>
      </c>
      <c r="U386" s="4">
        <v>0</v>
      </c>
      <c r="V386" s="4">
        <v>5.6186603107953016E-2</v>
      </c>
      <c r="W386" s="4">
        <v>0</v>
      </c>
      <c r="X386" s="4">
        <v>2.5251336847842078E-3</v>
      </c>
      <c r="Y386" s="4">
        <v>2.5251336847842079</v>
      </c>
      <c r="Z386" s="4">
        <v>2.5193344439495746</v>
      </c>
      <c r="AA386" s="4">
        <v>0.22176550886144616</v>
      </c>
      <c r="AB386" s="4">
        <v>8.5605071509173563E-4</v>
      </c>
      <c r="AC386" s="4">
        <v>2.3976228993435713</v>
      </c>
      <c r="AD386" s="4">
        <v>0.38218513467076093</v>
      </c>
      <c r="AE386" s="4">
        <v>0.18403964784334631</v>
      </c>
      <c r="AF386" s="4">
        <v>0.16484655632801534</v>
      </c>
      <c r="AG386" s="4">
        <v>5.0599274514211715E-2</v>
      </c>
      <c r="AH386" s="4">
        <v>3.0145649260023317</v>
      </c>
      <c r="AI386" s="4">
        <v>2.3807195608352645</v>
      </c>
      <c r="AJ386" s="4">
        <v>0.13861488311431028</v>
      </c>
      <c r="AK386" s="4">
        <v>1.8918255538237638</v>
      </c>
      <c r="AL386" s="4">
        <v>5.0599274514211715E-2</v>
      </c>
      <c r="AM386" s="4">
        <v>8.3127379559062103E-2</v>
      </c>
      <c r="AN386" s="4">
        <v>18.711987560259328</v>
      </c>
      <c r="AO386" s="4">
        <v>8.7401612330354726E-3</v>
      </c>
      <c r="AP386" s="4">
        <v>0.9</v>
      </c>
      <c r="AQ386" s="4">
        <v>0</v>
      </c>
      <c r="AR386" s="4">
        <v>0</v>
      </c>
      <c r="AS386" s="4" t="s">
        <v>264</v>
      </c>
      <c r="AT386" s="4" t="s">
        <v>264</v>
      </c>
      <c r="AU386" s="4">
        <v>0</v>
      </c>
      <c r="AV386" s="4">
        <v>0</v>
      </c>
      <c r="AW386" s="4">
        <v>33.73684485216188</v>
      </c>
      <c r="AX386" s="4">
        <v>0</v>
      </c>
      <c r="AY386" s="4">
        <v>5.3669402438128358E-2</v>
      </c>
      <c r="AZ386" s="4">
        <v>0.8932249480300688</v>
      </c>
      <c r="BA386" s="4" t="e">
        <v>#VALUE!</v>
      </c>
      <c r="BB386" s="4">
        <v>139.35396599999999</v>
      </c>
      <c r="BG386" s="4" t="s">
        <v>672</v>
      </c>
    </row>
    <row r="387" spans="1:59" x14ac:dyDescent="0.35">
      <c r="A387" s="4" t="s">
        <v>398</v>
      </c>
      <c r="B387" s="4" t="s">
        <v>236</v>
      </c>
      <c r="C387" s="4" t="s">
        <v>535</v>
      </c>
      <c r="D387" s="4" t="s">
        <v>235</v>
      </c>
      <c r="E387" s="4" t="s">
        <v>368</v>
      </c>
      <c r="F387" s="4">
        <v>53334</v>
      </c>
      <c r="G387" s="4">
        <v>2000</v>
      </c>
      <c r="H387" s="4">
        <v>45.987623999999904</v>
      </c>
      <c r="I387" s="4">
        <v>874.68047424052702</v>
      </c>
      <c r="J387" s="4">
        <v>19019.910101042158</v>
      </c>
      <c r="K387" s="4">
        <v>6.2530492011321197E-5</v>
      </c>
      <c r="L387" s="4">
        <v>0.12279768412477667</v>
      </c>
      <c r="M387" s="4">
        <v>79.116277496934572</v>
      </c>
      <c r="O387" s="4">
        <v>56.100000000000009</v>
      </c>
      <c r="P387" s="4">
        <v>43.526343621750001</v>
      </c>
      <c r="Q387" s="4">
        <v>2.7280000000000002</v>
      </c>
      <c r="R387" s="4">
        <v>0.29264999999999997</v>
      </c>
      <c r="S387" s="4">
        <v>5.9320307567966676E-2</v>
      </c>
      <c r="T387" s="4">
        <v>0</v>
      </c>
      <c r="U387" s="4">
        <v>64.137707028055999</v>
      </c>
      <c r="V387" s="4">
        <v>0</v>
      </c>
      <c r="W387" s="4">
        <v>0.83856502242152475</v>
      </c>
      <c r="X387" s="4">
        <v>2.736120432926549E-2</v>
      </c>
      <c r="Y387" s="4">
        <v>27.36120432926549</v>
      </c>
      <c r="Z387" s="4">
        <v>24.244209198086725</v>
      </c>
      <c r="AA387" s="4">
        <v>32.418559963046235</v>
      </c>
      <c r="AB387" s="4">
        <v>7.7400373560490241</v>
      </c>
      <c r="AC387" s="4">
        <v>204.6749354992856</v>
      </c>
      <c r="AD387" s="4">
        <v>191.85087491671754</v>
      </c>
      <c r="AE387" s="4">
        <v>16.485575370354663</v>
      </c>
      <c r="AF387" s="4">
        <v>14.538728386508875</v>
      </c>
      <c r="AG387" s="4">
        <v>4.3332626180113873</v>
      </c>
      <c r="AH387" s="4">
        <v>12.772470042436501</v>
      </c>
      <c r="AI387" s="4">
        <v>4.7635553742136736</v>
      </c>
      <c r="AJ387" s="4">
        <v>19.480653823873052</v>
      </c>
      <c r="AK387" s="4">
        <v>193.36447724922044</v>
      </c>
      <c r="AL387" s="4">
        <v>4.3332626180113873</v>
      </c>
      <c r="AM387" s="4">
        <v>13.618109691736132</v>
      </c>
      <c r="AN387" s="4">
        <v>263.03391279221233</v>
      </c>
      <c r="AO387" s="4">
        <v>0.12286021461678798</v>
      </c>
      <c r="AQ387" s="4">
        <v>0</v>
      </c>
      <c r="AS387" s="4" t="e">
        <v>#REF!</v>
      </c>
      <c r="AT387" s="4" t="e">
        <v>#REF!</v>
      </c>
      <c r="AU387" s="4">
        <v>447.56007977979158</v>
      </c>
      <c r="AV387" s="4">
        <v>628.61251491827966</v>
      </c>
      <c r="AW387" s="4">
        <v>0</v>
      </c>
      <c r="AX387" s="4">
        <v>487.72200230419759</v>
      </c>
      <c r="BA387" s="4" t="e">
        <v>#REF!</v>
      </c>
      <c r="BG387" s="4" t="s">
        <v>673</v>
      </c>
    </row>
    <row r="388" spans="1:59" x14ac:dyDescent="0.35">
      <c r="A388" s="4" t="s">
        <v>398</v>
      </c>
      <c r="B388" s="4" t="s">
        <v>236</v>
      </c>
      <c r="C388" s="4" t="s">
        <v>535</v>
      </c>
      <c r="D388" s="4" t="s">
        <v>403</v>
      </c>
      <c r="E388" s="4" t="s">
        <v>368</v>
      </c>
      <c r="F388" s="4">
        <v>49680</v>
      </c>
      <c r="G388" s="4">
        <v>2005</v>
      </c>
      <c r="H388" s="4">
        <v>47.044125999999999</v>
      </c>
      <c r="I388" s="4">
        <v>1096.741</v>
      </c>
      <c r="J388" s="4">
        <v>23313.027433010448</v>
      </c>
      <c r="K388" s="4">
        <v>5.272857924988201E-4</v>
      </c>
      <c r="L388" s="4">
        <v>0.1153020006565588</v>
      </c>
      <c r="M388" s="4">
        <v>111.34615254554205</v>
      </c>
      <c r="O388" s="4">
        <v>56.756490000430219</v>
      </c>
      <c r="P388" s="4">
        <v>44.372340433971502</v>
      </c>
      <c r="Q388" s="4">
        <v>3.10182</v>
      </c>
      <c r="R388" s="4">
        <v>0.26130000000000003</v>
      </c>
      <c r="S388" s="4">
        <v>6.5934267755341017E-2</v>
      </c>
      <c r="T388" s="4">
        <v>0</v>
      </c>
      <c r="U388" s="4">
        <v>51.750130614639396</v>
      </c>
      <c r="V388" s="4">
        <v>0</v>
      </c>
      <c r="W388" s="4">
        <v>0.78558558558558567</v>
      </c>
      <c r="X388" s="4">
        <v>2.5916014792914326E-2</v>
      </c>
      <c r="Y388" s="4">
        <v>25.916014792914325</v>
      </c>
      <c r="Z388" s="4">
        <v>22.87150702639137</v>
      </c>
      <c r="AA388" s="4">
        <v>30.493950456259853</v>
      </c>
      <c r="AB388" s="4">
        <v>7.6582516950216659</v>
      </c>
      <c r="AC388" s="4">
        <v>187.83446594558711</v>
      </c>
      <c r="AD388" s="4">
        <v>226.75747035973595</v>
      </c>
      <c r="AE388" s="4">
        <v>8.2561572037260351</v>
      </c>
      <c r="AF388" s="4">
        <v>7.0029065115696625</v>
      </c>
      <c r="AG388" s="4">
        <v>2.4468876126090255</v>
      </c>
      <c r="AH388" s="4">
        <v>12.027413019831686</v>
      </c>
      <c r="AI388" s="4">
        <v>4.4930799376881012</v>
      </c>
      <c r="AJ388" s="4">
        <v>18.378427088703269</v>
      </c>
      <c r="AK388" s="4">
        <v>177.15991433613991</v>
      </c>
      <c r="AL388" s="4">
        <v>2.4468876126090255</v>
      </c>
      <c r="AM388" s="4">
        <v>6.1340446906049655</v>
      </c>
      <c r="AN388" s="4">
        <v>248.1685622789181</v>
      </c>
      <c r="AO388" s="4">
        <v>0.11591677475753351</v>
      </c>
      <c r="AQ388" s="4">
        <v>0</v>
      </c>
      <c r="AS388" s="4" t="e">
        <v>#REF!</v>
      </c>
      <c r="AT388" s="4" t="e">
        <v>#REF!</v>
      </c>
      <c r="AU388" s="4">
        <v>414.1865610188263</v>
      </c>
      <c r="AV388" s="4">
        <v>584.05787342857855</v>
      </c>
      <c r="AW388" s="4">
        <v>0</v>
      </c>
      <c r="AX388" s="4">
        <v>456.61764483176955</v>
      </c>
      <c r="BA388" s="4" t="e">
        <v>#REF!</v>
      </c>
      <c r="BG388" s="4" t="s">
        <v>674</v>
      </c>
    </row>
    <row r="389" spans="1:59" x14ac:dyDescent="0.35">
      <c r="A389" s="4" t="s">
        <v>398</v>
      </c>
      <c r="B389" s="4" t="s">
        <v>236</v>
      </c>
      <c r="C389" s="4" t="s">
        <v>535</v>
      </c>
      <c r="D389" s="4" t="s">
        <v>405</v>
      </c>
      <c r="E389" s="4" t="s">
        <v>368</v>
      </c>
      <c r="F389" s="4">
        <v>53334</v>
      </c>
      <c r="G389" s="4">
        <v>2010</v>
      </c>
      <c r="H389" s="4">
        <v>48.183584000000003</v>
      </c>
      <c r="I389" s="4">
        <v>1270.7596170178529</v>
      </c>
      <c r="J389" s="4">
        <v>26373.289646072255</v>
      </c>
      <c r="K389" s="4">
        <v>8.3384814065723487E-4</v>
      </c>
      <c r="L389" s="4">
        <v>0.12344408841996155</v>
      </c>
      <c r="M389" s="4">
        <v>143.57602759414954</v>
      </c>
      <c r="O389" s="4">
        <v>68.8327648025992</v>
      </c>
      <c r="P389" s="4">
        <v>53.865230566883021</v>
      </c>
      <c r="Q389" s="4">
        <v>3.1930499999999999</v>
      </c>
      <c r="R389" s="4">
        <v>5.9209802510012075</v>
      </c>
      <c r="S389" s="4">
        <v>6.6268420381514162E-2</v>
      </c>
      <c r="T389" s="4">
        <v>0</v>
      </c>
      <c r="U389" s="4">
        <v>54.166629062491033</v>
      </c>
      <c r="V389" s="4">
        <v>0</v>
      </c>
      <c r="W389" s="4">
        <v>0.88708036622583919</v>
      </c>
      <c r="X389" s="4">
        <v>2.8193262367017871E-2</v>
      </c>
      <c r="Y389" s="4">
        <v>28.193262367017873</v>
      </c>
      <c r="Z389" s="4">
        <v>25.020720678405588</v>
      </c>
      <c r="AA389" s="4">
        <v>32.818692135026865</v>
      </c>
      <c r="AB389" s="4">
        <v>7.8928670645523926</v>
      </c>
      <c r="AC389" s="4">
        <v>187.80769216845741</v>
      </c>
      <c r="AD389" s="4">
        <v>181.00072338438466</v>
      </c>
      <c r="AE389" s="4">
        <v>5.2504327606178771</v>
      </c>
      <c r="AF389" s="4">
        <v>4.1819372687852505</v>
      </c>
      <c r="AG389" s="4">
        <v>2.0409769952333949</v>
      </c>
      <c r="AH389" s="4">
        <v>12.997426910520957</v>
      </c>
      <c r="AI389" s="4">
        <v>4.9138469070759427</v>
      </c>
      <c r="AJ389" s="4">
        <v>20.106873771329646</v>
      </c>
      <c r="AK389" s="4">
        <v>176.1631031118313</v>
      </c>
      <c r="AL389" s="4">
        <v>2.0409769952333949</v>
      </c>
      <c r="AM389" s="4">
        <v>3.2340686522937774</v>
      </c>
      <c r="AN389" s="4">
        <v>271.46269223765654</v>
      </c>
      <c r="AO389" s="4">
        <v>0.12679720373211509</v>
      </c>
      <c r="AQ389" s="4">
        <v>0</v>
      </c>
      <c r="AS389" s="4" t="e">
        <v>#REF!</v>
      </c>
      <c r="AT389" s="4" t="e">
        <v>#REF!</v>
      </c>
      <c r="AU389" s="4">
        <v>373.28112327233941</v>
      </c>
      <c r="AV389" s="4">
        <v>523.40372574867285</v>
      </c>
      <c r="AW389" s="4">
        <v>0</v>
      </c>
      <c r="AX389" s="4">
        <v>409.59072976178442</v>
      </c>
      <c r="BA389" s="4" t="e">
        <v>#REF!</v>
      </c>
      <c r="BG389" s="4" t="s">
        <v>675</v>
      </c>
    </row>
    <row r="390" spans="1:59" x14ac:dyDescent="0.35">
      <c r="A390" s="4" t="s">
        <v>398</v>
      </c>
      <c r="B390" s="4" t="s">
        <v>236</v>
      </c>
      <c r="C390" s="4" t="s">
        <v>535</v>
      </c>
      <c r="D390" s="4">
        <v>0</v>
      </c>
      <c r="E390" s="4" t="s">
        <v>368</v>
      </c>
      <c r="F390" s="4">
        <v>47853</v>
      </c>
      <c r="G390" s="4">
        <v>2015</v>
      </c>
      <c r="H390" s="4">
        <v>49.119718999999904</v>
      </c>
      <c r="I390" s="4">
        <v>1541.1841297767451</v>
      </c>
      <c r="J390" s="4">
        <v>31376.07790013514</v>
      </c>
      <c r="K390" s="4">
        <v>1.4436053969074827E-3</v>
      </c>
      <c r="L390" s="4">
        <v>0.18854752445745079</v>
      </c>
      <c r="M390" s="4">
        <v>143.57602759414954</v>
      </c>
      <c r="O390" s="4">
        <v>111.73977842136193</v>
      </c>
      <c r="P390" s="4">
        <v>87.442207870339701</v>
      </c>
      <c r="Q390" s="4">
        <v>4.1626755647631226</v>
      </c>
      <c r="R390" s="4">
        <v>3.1684435070205907</v>
      </c>
      <c r="S390" s="4">
        <v>8.4745508514882398E-2</v>
      </c>
      <c r="T390" s="4">
        <v>0</v>
      </c>
      <c r="U390" s="4">
        <v>72.502549346617315</v>
      </c>
      <c r="V390" s="4">
        <v>0</v>
      </c>
      <c r="W390" s="4">
        <v>0.88708036622583919</v>
      </c>
      <c r="X390" s="4">
        <v>4.1695452317277559E-2</v>
      </c>
      <c r="Y390" s="4">
        <v>41.695452317277557</v>
      </c>
      <c r="Z390" s="4">
        <v>38.248931969516192</v>
      </c>
      <c r="AA390" s="4">
        <v>49.83237881040607</v>
      </c>
      <c r="AB390" s="4">
        <v>7.3849358305409982</v>
      </c>
      <c r="AC390" s="4">
        <v>179.78619453948747</v>
      </c>
      <c r="AD390" s="4">
        <v>170.94732771934514</v>
      </c>
      <c r="AE390" s="4">
        <v>5.5140620515471097</v>
      </c>
      <c r="AF390" s="4">
        <v>4.0814982774501285</v>
      </c>
      <c r="AG390" s="4">
        <v>1.9869342439422777</v>
      </c>
      <c r="AH390" s="4">
        <v>19.860344745899415</v>
      </c>
      <c r="AI390" s="4">
        <v>7.511441978929021</v>
      </c>
      <c r="AJ390" s="4">
        <v>30.737489990587171</v>
      </c>
      <c r="AK390" s="4">
        <v>161.98469188510006</v>
      </c>
      <c r="AL390" s="4">
        <v>1.9869342439422777</v>
      </c>
      <c r="AM390" s="4">
        <v>2.6324574587986751</v>
      </c>
      <c r="AN390" s="4">
        <v>414.99390925181467</v>
      </c>
      <c r="AO390" s="4">
        <v>0.19383903852586165</v>
      </c>
      <c r="AQ390" s="4">
        <v>0</v>
      </c>
      <c r="AS390" s="4" t="e">
        <v>#REF!</v>
      </c>
      <c r="AT390" s="4" t="e">
        <v>#REF!</v>
      </c>
      <c r="AU390" s="4">
        <v>351.51777087061976</v>
      </c>
      <c r="AV390" s="4">
        <v>476.83439534262499</v>
      </c>
      <c r="AW390" s="4">
        <v>0</v>
      </c>
      <c r="AX390" s="4">
        <v>373.14779845049702</v>
      </c>
      <c r="BA390" s="4" t="e">
        <v>#REF!</v>
      </c>
      <c r="BG390" s="4" t="s">
        <v>676</v>
      </c>
    </row>
    <row r="391" spans="1:59" x14ac:dyDescent="0.35">
      <c r="A391" s="4" t="s">
        <v>398</v>
      </c>
      <c r="B391" s="4" t="s">
        <v>236</v>
      </c>
      <c r="C391" s="4" t="s">
        <v>535</v>
      </c>
      <c r="D391" s="4" t="s">
        <v>408</v>
      </c>
      <c r="E391" s="4" t="s">
        <v>368</v>
      </c>
      <c r="F391" s="4">
        <v>38718</v>
      </c>
      <c r="G391" s="4">
        <v>2020</v>
      </c>
      <c r="H391" s="4">
        <v>49.809726999999896</v>
      </c>
      <c r="I391" s="4">
        <v>1765.7352250687322</v>
      </c>
      <c r="J391" s="4">
        <v>35449.606561158944</v>
      </c>
      <c r="K391" s="4">
        <v>1.9294895171458899E-3</v>
      </c>
      <c r="L391" s="4">
        <v>0.24069631591776577</v>
      </c>
      <c r="M391" s="4">
        <v>143.57602759414954</v>
      </c>
      <c r="O391" s="4">
        <v>146.17630625998905</v>
      </c>
      <c r="P391" s="4">
        <v>114.39058800980044</v>
      </c>
      <c r="Q391" s="4">
        <v>5.4455498911161229</v>
      </c>
      <c r="R391" s="4">
        <v>0.43538073941815314</v>
      </c>
      <c r="S391" s="4">
        <v>0.10932703749041095</v>
      </c>
      <c r="T391" s="4">
        <v>0</v>
      </c>
      <c r="U391" s="4">
        <v>82.78495223104531</v>
      </c>
      <c r="V391" s="4">
        <v>0</v>
      </c>
      <c r="W391" s="4">
        <v>0.88708036622583908</v>
      </c>
      <c r="X391" s="4">
        <v>5.1665815163358331E-2</v>
      </c>
      <c r="Y391" s="4">
        <v>51.665815163358332</v>
      </c>
      <c r="Z391" s="4">
        <v>48.844432387188682</v>
      </c>
      <c r="AA391" s="4">
        <v>63.398423297712107</v>
      </c>
      <c r="AB391" s="4">
        <v>4.149067764184049</v>
      </c>
      <c r="AC391" s="4">
        <v>110.54784998776401</v>
      </c>
      <c r="AD391" s="4">
        <v>162.63630140234159</v>
      </c>
      <c r="AE391" s="4">
        <v>4.7979386427404975</v>
      </c>
      <c r="AF391" s="4">
        <v>3.1480906539211109</v>
      </c>
      <c r="AG391" s="4">
        <v>1.0786672062990892</v>
      </c>
      <c r="AH391" s="4">
        <v>25.357518964898038</v>
      </c>
      <c r="AI391" s="4">
        <v>9.5920623868548134</v>
      </c>
      <c r="AJ391" s="4">
        <v>39.252370000333869</v>
      </c>
      <c r="AK391" s="4">
        <v>87.814804566565229</v>
      </c>
      <c r="AL391" s="4">
        <v>1.0786672062990892</v>
      </c>
      <c r="AM391" s="4">
        <v>1.2976227052926765</v>
      </c>
      <c r="AN391" s="4">
        <v>529.95904643850872</v>
      </c>
      <c r="AO391" s="4">
        <v>0.24753797520770193</v>
      </c>
      <c r="AQ391" s="4">
        <v>0</v>
      </c>
      <c r="AS391" s="4" t="e">
        <v>#REF!</v>
      </c>
      <c r="AT391" s="4" t="e">
        <v>#REF!</v>
      </c>
      <c r="AU391" s="4">
        <v>343.14335369069801</v>
      </c>
      <c r="AV391" s="4">
        <v>451.66141779891763</v>
      </c>
      <c r="AW391" s="4">
        <v>0</v>
      </c>
      <c r="AX391" s="4">
        <v>353.44862984474076</v>
      </c>
      <c r="BA391" s="4" t="e">
        <v>#REF!</v>
      </c>
      <c r="BG391" s="4" t="s">
        <v>677</v>
      </c>
    </row>
    <row r="392" spans="1:59" x14ac:dyDescent="0.35">
      <c r="A392" s="4" t="s">
        <v>398</v>
      </c>
      <c r="B392" s="4" t="s">
        <v>236</v>
      </c>
      <c r="C392" s="4" t="s">
        <v>535</v>
      </c>
      <c r="D392" s="4">
        <v>0</v>
      </c>
      <c r="E392" s="4" t="s">
        <v>368</v>
      </c>
      <c r="F392" s="4">
        <v>53334</v>
      </c>
      <c r="G392" s="4">
        <v>2025</v>
      </c>
      <c r="H392" s="4">
        <v>50.228752999999905</v>
      </c>
      <c r="I392" s="4">
        <v>1909.8176643748195</v>
      </c>
      <c r="J392" s="4">
        <v>38022.398532864696</v>
      </c>
      <c r="K392" s="4">
        <v>2.2104647816502095E-3</v>
      </c>
      <c r="L392" s="4">
        <v>0.27099570335219131</v>
      </c>
      <c r="M392" s="4">
        <v>143.57602759414954</v>
      </c>
      <c r="O392" s="4">
        <v>166.15957254881502</v>
      </c>
      <c r="P392" s="4">
        <v>130.02853672817571</v>
      </c>
      <c r="Q392" s="4">
        <v>6.189992518977534</v>
      </c>
      <c r="R392" s="4">
        <v>0.46252891226103471</v>
      </c>
      <c r="S392" s="4">
        <v>0.12323603811103066</v>
      </c>
      <c r="T392" s="4">
        <v>0</v>
      </c>
      <c r="U392" s="4">
        <v>87.002846213178941</v>
      </c>
      <c r="V392" s="4">
        <v>0</v>
      </c>
      <c r="W392" s="4">
        <v>0.88708036622583919</v>
      </c>
      <c r="X392" s="4">
        <v>5.7486023621182859E-2</v>
      </c>
      <c r="Y392" s="4">
        <v>57.486023621182859</v>
      </c>
      <c r="Z392" s="4">
        <v>55.000354106792059</v>
      </c>
      <c r="AA392" s="4">
        <v>71.289336814262896</v>
      </c>
      <c r="AB392" s="4">
        <v>2.3605238054839912</v>
      </c>
      <c r="AC392" s="4">
        <v>72.397588193292435</v>
      </c>
      <c r="AD392" s="4">
        <v>161.25945520486312</v>
      </c>
      <c r="AE392" s="4">
        <v>4.4751488683572553</v>
      </c>
      <c r="AF392" s="4">
        <v>2.6916043064678927</v>
      </c>
      <c r="AG392" s="4">
        <v>0.58170066789261388</v>
      </c>
      <c r="AH392" s="4">
        <v>28.551411920274191</v>
      </c>
      <c r="AI392" s="4">
        <v>10.800892751499703</v>
      </c>
      <c r="AJ392" s="4">
        <v>44.199461355292357</v>
      </c>
      <c r="AK392" s="4">
        <v>46.799350215721375</v>
      </c>
      <c r="AL392" s="4">
        <v>0.58170066789261388</v>
      </c>
      <c r="AM392" s="4">
        <v>0.60790994536163256</v>
      </c>
      <c r="AN392" s="4">
        <v>596.75301029049103</v>
      </c>
      <c r="AO392" s="4">
        <v>0.27873669269187373</v>
      </c>
      <c r="AQ392" s="4">
        <v>0</v>
      </c>
      <c r="AS392" s="4" t="e">
        <v>#REF!</v>
      </c>
      <c r="AT392" s="4" t="e">
        <v>#REF!</v>
      </c>
      <c r="AU392" s="4">
        <v>339.92123934833785</v>
      </c>
      <c r="AV392" s="4">
        <v>442.10313418628425</v>
      </c>
      <c r="AW392" s="4">
        <v>0</v>
      </c>
      <c r="AX392" s="4">
        <v>345.96877410896315</v>
      </c>
      <c r="BA392" s="4" t="e">
        <v>#REF!</v>
      </c>
      <c r="BG392" s="4" t="s">
        <v>678</v>
      </c>
    </row>
    <row r="393" spans="1:59" x14ac:dyDescent="0.35">
      <c r="A393" s="4" t="s">
        <v>398</v>
      </c>
      <c r="B393" s="4" t="s">
        <v>236</v>
      </c>
      <c r="C393" s="4" t="s">
        <v>535</v>
      </c>
      <c r="D393" s="4" t="s">
        <v>679</v>
      </c>
      <c r="E393" s="4" t="s">
        <v>368</v>
      </c>
      <c r="F393" s="4">
        <v>51507</v>
      </c>
      <c r="G393" s="4">
        <v>2030</v>
      </c>
      <c r="H393" s="4">
        <v>50.335040999999904</v>
      </c>
      <c r="I393" s="4">
        <v>2065.6571038367961</v>
      </c>
      <c r="J393" s="4">
        <v>41038.152801679447</v>
      </c>
      <c r="K393" s="4">
        <v>2.51329366865227E-3</v>
      </c>
      <c r="L393" s="4">
        <v>0.30608036026826557</v>
      </c>
      <c r="M393" s="4">
        <v>143.57602759414954</v>
      </c>
      <c r="O393" s="4">
        <v>188.36824029481832</v>
      </c>
      <c r="P393" s="4">
        <v>147.40797822166329</v>
      </c>
      <c r="Q393" s="4">
        <v>7.0173386964830815</v>
      </c>
      <c r="R393" s="4">
        <v>0.53691850039680578</v>
      </c>
      <c r="S393" s="4">
        <v>0.13941259522333746</v>
      </c>
      <c r="T393" s="4">
        <v>0</v>
      </c>
      <c r="U393" s="4">
        <v>91.190469098157223</v>
      </c>
      <c r="V393" s="4">
        <v>0</v>
      </c>
      <c r="W393" s="4">
        <v>0.8870803662258393</v>
      </c>
      <c r="X393" s="4">
        <v>6.4664914284771405E-2</v>
      </c>
      <c r="Y393" s="4">
        <v>64.664914284771399</v>
      </c>
      <c r="Z393" s="4">
        <v>62.124195751947944</v>
      </c>
      <c r="AA393" s="4">
        <v>80.486502303551802</v>
      </c>
      <c r="AB393" s="4">
        <v>1.773677769243805</v>
      </c>
      <c r="AC393" s="4">
        <v>61.688807430997862</v>
      </c>
      <c r="AD393" s="4">
        <v>174.69802282229506</v>
      </c>
      <c r="AE393" s="4">
        <v>4.6947679099363713</v>
      </c>
      <c r="AF393" s="4">
        <v>2.7090299934911375</v>
      </c>
      <c r="AG393" s="4">
        <v>0.40921658528087751</v>
      </c>
      <c r="AH393" s="4">
        <v>32.248642217254485</v>
      </c>
      <c r="AI393" s="4">
        <v>12.199832844290093</v>
      </c>
      <c r="AJ393" s="4">
        <v>49.924362907657851</v>
      </c>
      <c r="AK393" s="4">
        <v>32.774942115329232</v>
      </c>
      <c r="AL393" s="4">
        <v>0.40921658528087751</v>
      </c>
      <c r="AM393" s="4">
        <v>0.35544386034745623</v>
      </c>
      <c r="AN393" s="4">
        <v>674.0477202417602</v>
      </c>
      <c r="AO393" s="4">
        <v>0.31484019186635914</v>
      </c>
      <c r="AQ393" s="4">
        <v>0</v>
      </c>
      <c r="AS393" s="4" t="e">
        <v>#REF!</v>
      </c>
      <c r="AT393" s="4" t="e">
        <v>#REF!</v>
      </c>
      <c r="AU393" s="4">
        <v>338.68155245019773</v>
      </c>
      <c r="AV393" s="4">
        <v>438.6798805932483</v>
      </c>
      <c r="AW393" s="4">
        <v>0</v>
      </c>
      <c r="AX393" s="4">
        <v>343.28989952639176</v>
      </c>
      <c r="BA393" s="4" t="e">
        <v>#REF!</v>
      </c>
      <c r="BG393" s="4" t="s">
        <v>680</v>
      </c>
    </row>
    <row r="394" spans="1:59" x14ac:dyDescent="0.35">
      <c r="A394" s="4" t="s">
        <v>398</v>
      </c>
      <c r="B394" s="4" t="s">
        <v>236</v>
      </c>
      <c r="C394" s="4" t="s">
        <v>535</v>
      </c>
      <c r="D394" s="4" t="s">
        <v>178</v>
      </c>
      <c r="E394" s="4" t="s">
        <v>368</v>
      </c>
      <c r="F394" s="4">
        <v>40545</v>
      </c>
      <c r="G394" s="4">
        <v>2035</v>
      </c>
      <c r="H394" s="4">
        <v>50.049216999999999</v>
      </c>
      <c r="I394" s="4">
        <v>2234.212904313149</v>
      </c>
      <c r="J394" s="4">
        <v>44640.316836787853</v>
      </c>
      <c r="K394" s="4">
        <v>2.8423255203346913E-3</v>
      </c>
      <c r="L394" s="4">
        <v>0.34526932713577391</v>
      </c>
      <c r="M394" s="4">
        <v>143.57602759414954</v>
      </c>
      <c r="O394" s="4">
        <v>212.78985952685849</v>
      </c>
      <c r="P394" s="4">
        <v>166.51916973813127</v>
      </c>
      <c r="Q394" s="4">
        <v>7.9271246211142703</v>
      </c>
      <c r="R394" s="4">
        <v>0.56947015265668788</v>
      </c>
      <c r="S394" s="4">
        <v>0.15838658617005477</v>
      </c>
      <c r="T394" s="4">
        <v>0</v>
      </c>
      <c r="U394" s="4">
        <v>95.241531868367403</v>
      </c>
      <c r="V394" s="4">
        <v>0</v>
      </c>
      <c r="W394" s="4">
        <v>0.8870803662258393</v>
      </c>
      <c r="X394" s="4">
        <v>7.2853035002186969E-2</v>
      </c>
      <c r="Y394" s="4">
        <v>72.853035002186971</v>
      </c>
      <c r="Z394" s="4">
        <v>70.079644209355607</v>
      </c>
      <c r="AA394" s="4">
        <v>90.781758394739541</v>
      </c>
      <c r="AB394" s="4">
        <v>1.6907611844392025</v>
      </c>
      <c r="AC394" s="4">
        <v>62.65918252415247</v>
      </c>
      <c r="AD394" s="4">
        <v>194.82669500238941</v>
      </c>
      <c r="AE394" s="4">
        <v>5.1682553406302159</v>
      </c>
      <c r="AF394" s="4">
        <v>2.938452535254422</v>
      </c>
      <c r="AG394" s="4">
        <v>0.37339949349067908</v>
      </c>
      <c r="AH394" s="4">
        <v>36.377942272849097</v>
      </c>
      <c r="AI394" s="4">
        <v>13.762095825784101</v>
      </c>
      <c r="AJ394" s="4">
        <v>56.317548383571506</v>
      </c>
      <c r="AK394" s="4">
        <v>30.04266674087663</v>
      </c>
      <c r="AL394" s="4">
        <v>0.37339949349067908</v>
      </c>
      <c r="AM394" s="4">
        <v>0.28347097768975793</v>
      </c>
      <c r="AN394" s="4">
        <v>760.36485533652126</v>
      </c>
      <c r="AO394" s="4">
        <v>0.35515796545788142</v>
      </c>
      <c r="AQ394" s="4">
        <v>0</v>
      </c>
      <c r="AS394" s="4" t="e">
        <v>#REF!</v>
      </c>
      <c r="AT394" s="4" t="e">
        <v>#REF!</v>
      </c>
      <c r="AU394" s="4">
        <v>338.20459513542323</v>
      </c>
      <c r="AV394" s="4">
        <v>437.50539422431632</v>
      </c>
      <c r="AW394" s="4">
        <v>0</v>
      </c>
      <c r="AX394" s="4">
        <v>342.37080265091959</v>
      </c>
      <c r="BA394" s="4" t="e">
        <v>#REF!</v>
      </c>
      <c r="BG394" s="4" t="s">
        <v>681</v>
      </c>
    </row>
    <row r="395" spans="1:59" x14ac:dyDescent="0.35">
      <c r="A395" s="4" t="s">
        <v>398</v>
      </c>
      <c r="B395" s="4" t="s">
        <v>236</v>
      </c>
      <c r="C395" s="4" t="s">
        <v>535</v>
      </c>
      <c r="D395" s="4" t="s">
        <v>537</v>
      </c>
      <c r="E395" s="4" t="s">
        <v>368</v>
      </c>
      <c r="F395" s="4">
        <v>47853</v>
      </c>
      <c r="G395" s="4">
        <v>2040</v>
      </c>
      <c r="H395" s="4">
        <v>49.353733999999903</v>
      </c>
      <c r="I395" s="4">
        <v>2416.5227096635213</v>
      </c>
      <c r="J395" s="4">
        <v>48963.320782648902</v>
      </c>
      <c r="K395" s="4">
        <v>3.1945342094818665E-3</v>
      </c>
      <c r="L395" s="4">
        <v>0.38767321535546456</v>
      </c>
      <c r="M395" s="4">
        <v>143.57602759414954</v>
      </c>
      <c r="O395" s="4">
        <v>239.0549651138972</v>
      </c>
      <c r="P395" s="4">
        <v>187.07298553162303</v>
      </c>
      <c r="Q395" s="4">
        <v>8.9055864972493985</v>
      </c>
      <c r="R395" s="4">
        <v>0.62832107249734648</v>
      </c>
      <c r="S395" s="4">
        <v>0.18044402673259569</v>
      </c>
      <c r="T395" s="4">
        <v>0</v>
      </c>
      <c r="U395" s="4">
        <v>98.925188725904178</v>
      </c>
      <c r="V395" s="4">
        <v>0</v>
      </c>
      <c r="W395" s="4">
        <v>0.8870803662258393</v>
      </c>
      <c r="X395" s="4">
        <v>8.1771719319225528E-2</v>
      </c>
      <c r="Y395" s="4">
        <v>81.771719319225525</v>
      </c>
      <c r="Z395" s="4">
        <v>78.687000000015175</v>
      </c>
      <c r="AA395" s="4">
        <v>101.92831273134907</v>
      </c>
      <c r="AB395" s="4">
        <v>1.8003741641832522</v>
      </c>
      <c r="AC395" s="4">
        <v>68.163803920221056</v>
      </c>
      <c r="AD395" s="4">
        <v>218.02919764119753</v>
      </c>
      <c r="AE395" s="4">
        <v>5.7689220141624782</v>
      </c>
      <c r="AF395" s="4">
        <v>3.2679801040998844</v>
      </c>
      <c r="AG395" s="4">
        <v>0.39301573236533655</v>
      </c>
      <c r="AH395" s="4">
        <v>40.845811542658083</v>
      </c>
      <c r="AI395" s="4">
        <v>15.452384945536664</v>
      </c>
      <c r="AJ395" s="4">
        <v>63.23461505447851</v>
      </c>
      <c r="AK395" s="4">
        <v>31.541236872134828</v>
      </c>
      <c r="AL395" s="4">
        <v>0.39301573236533655</v>
      </c>
      <c r="AM395" s="4">
        <v>0.28690632213923339</v>
      </c>
      <c r="AN395" s="4">
        <v>853.75496726419237</v>
      </c>
      <c r="AO395" s="4">
        <v>0.39877944784666952</v>
      </c>
      <c r="AQ395" s="4">
        <v>0</v>
      </c>
      <c r="AS395" s="4" t="e">
        <v>#REF!</v>
      </c>
      <c r="AT395" s="4" t="e">
        <v>#REF!</v>
      </c>
      <c r="AU395" s="4">
        <v>338.02109307647339</v>
      </c>
      <c r="AV395" s="4">
        <v>437.11131827423975</v>
      </c>
      <c r="AW395" s="4">
        <v>0</v>
      </c>
      <c r="AX395" s="4">
        <v>342.06241765472464</v>
      </c>
      <c r="BA395" s="4" t="e">
        <v>#REF!</v>
      </c>
      <c r="BG395" s="4" t="s">
        <v>682</v>
      </c>
    </row>
    <row r="396" spans="1:59" x14ac:dyDescent="0.35">
      <c r="A396" s="4" t="s">
        <v>398</v>
      </c>
      <c r="B396" s="4" t="s">
        <v>236</v>
      </c>
      <c r="C396" s="4" t="s">
        <v>535</v>
      </c>
      <c r="D396" s="4" t="s">
        <v>539</v>
      </c>
      <c r="E396" s="4" t="s">
        <v>368</v>
      </c>
      <c r="F396" s="4">
        <v>35064</v>
      </c>
      <c r="G396" s="4">
        <v>2045</v>
      </c>
      <c r="H396" s="4">
        <v>48.317751999999899</v>
      </c>
      <c r="I396" s="4">
        <v>2613.7088345726638</v>
      </c>
      <c r="J396" s="4">
        <v>54094.172977514958</v>
      </c>
      <c r="K396" s="4">
        <v>3.5599621153822388E-3</v>
      </c>
      <c r="L396" s="4">
        <v>0.43185685231852033</v>
      </c>
      <c r="M396" s="4">
        <v>143.57602759414954</v>
      </c>
      <c r="O396" s="4">
        <v>266.35679977849401</v>
      </c>
      <c r="P396" s="4">
        <v>208.43809593108057</v>
      </c>
      <c r="Q396" s="4">
        <v>9.9226699534467038</v>
      </c>
      <c r="R396" s="4">
        <v>0.66040431630359064</v>
      </c>
      <c r="S396" s="4">
        <v>0.20536282303544925</v>
      </c>
      <c r="T396" s="4">
        <v>0</v>
      </c>
      <c r="U396" s="4">
        <v>101.90760204628639</v>
      </c>
      <c r="V396" s="4">
        <v>0</v>
      </c>
      <c r="W396" s="4">
        <v>0.88708036622583919</v>
      </c>
      <c r="X396" s="4">
        <v>9.1081919456383498E-2</v>
      </c>
      <c r="Y396" s="4">
        <v>91.081919456383503</v>
      </c>
      <c r="Z396" s="4">
        <v>87.655319522444273</v>
      </c>
      <c r="AA396" s="4">
        <v>113.54425584848059</v>
      </c>
      <c r="AB396" s="4">
        <v>1.9731326769369044</v>
      </c>
      <c r="AC396" s="4">
        <v>75.207779848576649</v>
      </c>
      <c r="AD396" s="4">
        <v>242.53979310866441</v>
      </c>
      <c r="AE396" s="4">
        <v>6.4161277174377966</v>
      </c>
      <c r="AF396" s="4">
        <v>3.6309666414483575</v>
      </c>
      <c r="AG396" s="4">
        <v>0.42987849830169778</v>
      </c>
      <c r="AH396" s="4">
        <v>45.50112806362624</v>
      </c>
      <c r="AI396" s="4">
        <v>17.213561955629061</v>
      </c>
      <c r="AJ396" s="4">
        <v>70.441757566815212</v>
      </c>
      <c r="AK396" s="4">
        <v>34.411166060478514</v>
      </c>
      <c r="AL396" s="4">
        <v>0.42987849830169778</v>
      </c>
      <c r="AM396" s="4">
        <v>0.31012581737098849</v>
      </c>
      <c r="AN396" s="4">
        <v>951.06144164270574</v>
      </c>
      <c r="AO396" s="4">
        <v>0.44423021956974862</v>
      </c>
      <c r="AQ396" s="4">
        <v>0</v>
      </c>
      <c r="AS396" s="4" t="e">
        <v>#REF!</v>
      </c>
      <c r="AT396" s="4" t="e">
        <v>#REF!</v>
      </c>
      <c r="AU396" s="4">
        <v>337.95049437654893</v>
      </c>
      <c r="AV396" s="4">
        <v>436.97347670312371</v>
      </c>
      <c r="AW396" s="4">
        <v>0</v>
      </c>
      <c r="AX396" s="4">
        <v>341.95454943192169</v>
      </c>
      <c r="BA396" s="4" t="e">
        <v>#REF!</v>
      </c>
      <c r="BG396" s="4" t="s">
        <v>683</v>
      </c>
    </row>
    <row r="397" spans="1:59" x14ac:dyDescent="0.35">
      <c r="A397" s="4" t="s">
        <v>398</v>
      </c>
      <c r="B397" s="4" t="s">
        <v>236</v>
      </c>
      <c r="C397" s="4" t="s">
        <v>535</v>
      </c>
      <c r="D397" s="4" t="s">
        <v>541</v>
      </c>
      <c r="E397" s="4" t="s">
        <v>368</v>
      </c>
      <c r="F397" s="4">
        <v>46026</v>
      </c>
      <c r="G397" s="4">
        <v>2050</v>
      </c>
      <c r="H397" s="4">
        <v>47.049782</v>
      </c>
      <c r="I397" s="4">
        <v>2826.9851736151954</v>
      </c>
      <c r="J397" s="4">
        <v>60084.979216592234</v>
      </c>
      <c r="K397" s="4">
        <v>3.9241960219090514E-3</v>
      </c>
      <c r="L397" s="4">
        <v>0.47597277540725502</v>
      </c>
      <c r="M397" s="4">
        <v>143.57602759414954</v>
      </c>
      <c r="O397" s="4">
        <v>293.59015580397681</v>
      </c>
      <c r="P397" s="4">
        <v>229.74961822180293</v>
      </c>
      <c r="Q397" s="4">
        <v>10.937202354310132</v>
      </c>
      <c r="R397" s="4">
        <v>0.74358360777131405</v>
      </c>
      <c r="S397" s="4">
        <v>0.23246021319100124</v>
      </c>
      <c r="T397" s="4">
        <v>0</v>
      </c>
      <c r="U397" s="4">
        <v>103.85273985308132</v>
      </c>
      <c r="V397" s="4">
        <v>0</v>
      </c>
      <c r="W397" s="4">
        <v>0.8870803662258393</v>
      </c>
      <c r="X397" s="4">
        <v>0.10038279925299741</v>
      </c>
      <c r="Y397" s="4">
        <v>100.38279925299742</v>
      </c>
      <c r="Z397" s="4">
        <v>96.609773504441506</v>
      </c>
      <c r="AA397" s="4">
        <v>125.14307103250657</v>
      </c>
      <c r="AB397" s="4">
        <v>2.1625804454471531</v>
      </c>
      <c r="AC397" s="4">
        <v>82.619827099357224</v>
      </c>
      <c r="AD397" s="4">
        <v>267.30355670772872</v>
      </c>
      <c r="AE397" s="4">
        <v>7.0673781471515085</v>
      </c>
      <c r="AF397" s="4">
        <v>3.9980337235538395</v>
      </c>
      <c r="AG397" s="4">
        <v>0.47046147990338116</v>
      </c>
      <c r="AH397" s="4">
        <v>50.149279704258404</v>
      </c>
      <c r="AI397" s="4">
        <v>18.972017225415129</v>
      </c>
      <c r="AJ397" s="4">
        <v>77.637756279026377</v>
      </c>
      <c r="AK397" s="4">
        <v>37.65562188674545</v>
      </c>
      <c r="AL397" s="4">
        <v>0.47046147990338116</v>
      </c>
      <c r="AM397" s="4">
        <v>0.33795131921304061</v>
      </c>
      <c r="AN397" s="4">
        <v>1048.2174313198682</v>
      </c>
      <c r="AO397" s="4">
        <v>0.48961070156285236</v>
      </c>
      <c r="AQ397" s="4">
        <v>0</v>
      </c>
      <c r="AS397" s="4" t="e">
        <v>#REF!</v>
      </c>
      <c r="AT397" s="4" t="e">
        <v>#REF!</v>
      </c>
      <c r="AU397" s="4">
        <v>337.9233309718669</v>
      </c>
      <c r="AV397" s="4">
        <v>436.92259438745492</v>
      </c>
      <c r="AW397" s="4">
        <v>0</v>
      </c>
      <c r="AX397" s="4">
        <v>341.91473136456466</v>
      </c>
      <c r="BA397" s="4" t="e">
        <v>#REF!</v>
      </c>
      <c r="BG397" s="4" t="s">
        <v>684</v>
      </c>
    </row>
  </sheetData>
  <conditionalFormatting sqref="BC2:BE133 BC1">
    <cfRule type="cellIs" dxfId="62" priority="2" operator="lessThan">
      <formula>0</formula>
    </cfRule>
  </conditionalFormatting>
  <conditionalFormatting sqref="BD1:BE1">
    <cfRule type="cellIs" dxfId="61" priority="1" operator="lessThan">
      <formula>0</formula>
    </cfRule>
  </conditionalFormatting>
  <dataValidations count="1">
    <dataValidation type="list" allowBlank="1" showInputMessage="1" showErrorMessage="1" sqref="E2:E133">
      <formula1>modelist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5"/>
  <sheetViews>
    <sheetView workbookViewId="0"/>
  </sheetViews>
  <sheetFormatPr defaultColWidth="9.1796875" defaultRowHeight="12.5" x14ac:dyDescent="0.25"/>
  <cols>
    <col min="1" max="2" width="9.1796875" style="11"/>
    <col min="3" max="3" width="22.1796875" style="11" customWidth="1"/>
    <col min="4" max="4" width="28.1796875" style="11" bestFit="1" customWidth="1"/>
    <col min="5" max="5" width="16.453125" style="11" customWidth="1"/>
    <col min="6" max="15" width="15.7265625" style="11" customWidth="1"/>
    <col min="16" max="17" width="10.7265625" style="11" customWidth="1"/>
    <col min="18" max="19" width="11.26953125" style="11" bestFit="1" customWidth="1"/>
    <col min="20" max="16384" width="9.1796875" style="11"/>
  </cols>
  <sheetData>
    <row r="1" spans="1:20" ht="20" x14ac:dyDescent="0.4">
      <c r="A1" s="8" t="s">
        <v>10</v>
      </c>
      <c r="B1" s="9" t="s">
        <v>89</v>
      </c>
      <c r="C1" s="8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</row>
    <row r="2" spans="1:20" s="14" customFormat="1" ht="20" x14ac:dyDescent="0.35">
      <c r="A2" s="12" t="s">
        <v>11</v>
      </c>
      <c r="B2" s="13" t="s">
        <v>90</v>
      </c>
      <c r="C2" s="12"/>
      <c r="E2" s="15"/>
    </row>
    <row r="3" spans="1:20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</row>
    <row r="4" spans="1:20" x14ac:dyDescent="0.25">
      <c r="A4" s="10"/>
      <c r="B4" s="16" t="s">
        <v>12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8"/>
    </row>
    <row r="5" spans="1:20" x14ac:dyDescent="0.25">
      <c r="A5" s="10"/>
      <c r="B5" s="19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1"/>
    </row>
    <row r="6" spans="1:20" x14ac:dyDescent="0.25">
      <c r="A6" s="10"/>
      <c r="B6" s="19"/>
      <c r="C6" s="20"/>
      <c r="D6" s="20"/>
      <c r="E6" s="22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1"/>
    </row>
    <row r="7" spans="1:20" x14ac:dyDescent="0.25">
      <c r="A7" s="10"/>
      <c r="B7" s="19"/>
      <c r="C7" s="20"/>
      <c r="D7" s="23" t="s">
        <v>13</v>
      </c>
      <c r="E7" s="23" t="s">
        <v>14</v>
      </c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1"/>
    </row>
    <row r="8" spans="1:20" x14ac:dyDescent="0.25">
      <c r="A8" s="10"/>
      <c r="B8" s="19"/>
      <c r="C8" s="20"/>
      <c r="D8" s="24" t="s">
        <v>15</v>
      </c>
      <c r="E8" s="24">
        <v>1</v>
      </c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1"/>
    </row>
    <row r="9" spans="1:20" x14ac:dyDescent="0.25">
      <c r="A9" s="10"/>
      <c r="B9" s="19"/>
      <c r="C9" s="20"/>
      <c r="D9" s="25" t="s">
        <v>16</v>
      </c>
      <c r="E9" s="25">
        <v>1</v>
      </c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1"/>
    </row>
    <row r="10" spans="1:20" x14ac:dyDescent="0.25">
      <c r="A10" s="10"/>
      <c r="B10" s="19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1"/>
    </row>
    <row r="11" spans="1:20" x14ac:dyDescent="0.25">
      <c r="A11" s="10"/>
      <c r="B11" s="26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8"/>
    </row>
    <row r="13" spans="1:20" x14ac:dyDescent="0.25">
      <c r="B13" s="29" t="s">
        <v>17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1"/>
    </row>
    <row r="14" spans="1:20" x14ac:dyDescent="0.25">
      <c r="B14" s="19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1"/>
    </row>
    <row r="15" spans="1:20" x14ac:dyDescent="0.25">
      <c r="B15" s="19"/>
      <c r="C15" s="32" t="s">
        <v>18</v>
      </c>
      <c r="D15" s="20"/>
      <c r="E15" s="22"/>
      <c r="F15" s="33"/>
      <c r="G15" s="33"/>
      <c r="H15" s="34"/>
      <c r="I15" s="34"/>
      <c r="J15" s="22"/>
      <c r="K15" s="33"/>
      <c r="L15" s="33"/>
      <c r="M15" s="34"/>
      <c r="N15" s="34"/>
      <c r="O15" s="20"/>
      <c r="P15" s="22"/>
      <c r="Q15" s="22"/>
      <c r="R15" s="20"/>
      <c r="S15" s="20"/>
      <c r="T15" s="20"/>
    </row>
    <row r="16" spans="1:20" x14ac:dyDescent="0.25">
      <c r="B16" s="19"/>
      <c r="C16" s="20"/>
      <c r="D16" s="20"/>
      <c r="E16" s="20"/>
      <c r="F16" s="317">
        <v>2050</v>
      </c>
      <c r="G16" s="317"/>
      <c r="H16" s="317"/>
      <c r="I16" s="317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</row>
    <row r="17" spans="2:20" x14ac:dyDescent="0.25">
      <c r="B17" s="19"/>
      <c r="C17" s="23" t="s">
        <v>19</v>
      </c>
      <c r="D17" s="23" t="s">
        <v>20</v>
      </c>
      <c r="E17" s="23" t="s">
        <v>21</v>
      </c>
      <c r="F17" s="35">
        <v>1</v>
      </c>
      <c r="G17" s="35">
        <v>2</v>
      </c>
      <c r="H17" s="35">
        <v>3</v>
      </c>
      <c r="I17" s="35">
        <v>4</v>
      </c>
      <c r="J17" s="36"/>
      <c r="K17" s="20"/>
      <c r="L17" s="20"/>
      <c r="M17" s="20"/>
      <c r="N17" s="20"/>
      <c r="O17" s="20"/>
      <c r="P17" s="20"/>
      <c r="Q17" s="20"/>
      <c r="R17" s="20"/>
      <c r="S17" s="20"/>
      <c r="T17" s="36"/>
    </row>
    <row r="18" spans="2:20" x14ac:dyDescent="0.25">
      <c r="B18" s="19"/>
      <c r="C18" s="20" t="s">
        <v>22</v>
      </c>
      <c r="D18" s="37"/>
      <c r="E18" s="20"/>
      <c r="F18" s="38">
        <v>0.6829255408470033</v>
      </c>
      <c r="G18" s="39">
        <v>0.6</v>
      </c>
      <c r="H18" s="39">
        <v>0.53</v>
      </c>
      <c r="I18" s="40">
        <v>0.42499999999999999</v>
      </c>
      <c r="J18" s="41"/>
      <c r="K18" s="20"/>
      <c r="L18" s="20"/>
      <c r="M18" s="20"/>
      <c r="N18" s="20"/>
      <c r="O18" s="20"/>
      <c r="P18" s="20"/>
      <c r="Q18" s="20"/>
      <c r="R18" s="20"/>
      <c r="S18" s="20"/>
      <c r="T18" s="41"/>
    </row>
    <row r="19" spans="2:20" x14ac:dyDescent="0.25">
      <c r="B19" s="19"/>
      <c r="C19" s="20" t="s">
        <v>23</v>
      </c>
      <c r="D19" s="37"/>
      <c r="E19" s="20"/>
      <c r="F19" s="38">
        <v>1.2151366024220907E-2</v>
      </c>
      <c r="G19" s="39">
        <v>0.05</v>
      </c>
      <c r="H19" s="39">
        <v>0.19</v>
      </c>
      <c r="I19" s="39">
        <v>0.15</v>
      </c>
      <c r="J19" s="41"/>
      <c r="K19" s="20"/>
      <c r="L19" s="20"/>
      <c r="M19" s="20"/>
      <c r="N19" s="20"/>
      <c r="O19" s="20"/>
      <c r="P19" s="20"/>
      <c r="Q19" s="20"/>
      <c r="R19" s="20"/>
      <c r="S19" s="20"/>
      <c r="T19" s="41"/>
    </row>
    <row r="20" spans="2:20" x14ac:dyDescent="0.25">
      <c r="B20" s="19"/>
      <c r="C20" s="42" t="s">
        <v>24</v>
      </c>
      <c r="D20" s="42"/>
      <c r="E20" s="42"/>
      <c r="F20" s="43">
        <v>0.3049230931287758</v>
      </c>
      <c r="G20" s="44">
        <v>0.35</v>
      </c>
      <c r="H20" s="44">
        <v>0.28000000000000003</v>
      </c>
      <c r="I20" s="45">
        <v>0.42499999999999999</v>
      </c>
      <c r="J20" s="41"/>
      <c r="K20" s="20"/>
      <c r="L20" s="20"/>
      <c r="M20" s="20"/>
      <c r="N20" s="20"/>
      <c r="O20" s="20"/>
      <c r="P20" s="20"/>
      <c r="Q20" s="20"/>
      <c r="R20" s="20"/>
      <c r="S20" s="20"/>
      <c r="T20" s="41"/>
    </row>
    <row r="21" spans="2:20" x14ac:dyDescent="0.25">
      <c r="B21" s="19"/>
      <c r="C21" s="20"/>
      <c r="D21" s="20"/>
      <c r="E21" s="20"/>
      <c r="F21" s="46">
        <v>1</v>
      </c>
      <c r="G21" s="46">
        <v>1</v>
      </c>
      <c r="H21" s="46">
        <v>1</v>
      </c>
      <c r="I21" s="46">
        <v>1</v>
      </c>
      <c r="J21" s="46"/>
      <c r="K21" s="20"/>
      <c r="L21" s="20"/>
      <c r="M21" s="20"/>
      <c r="N21" s="20"/>
      <c r="O21" s="20"/>
      <c r="P21" s="20"/>
      <c r="Q21" s="20"/>
      <c r="R21" s="20"/>
      <c r="S21" s="20"/>
      <c r="T21" s="46"/>
    </row>
    <row r="22" spans="2:20" x14ac:dyDescent="0.25">
      <c r="B22" s="19"/>
      <c r="C22" s="32"/>
      <c r="D22" s="20"/>
      <c r="E22" s="22"/>
      <c r="F22" s="20"/>
      <c r="G22" s="20"/>
      <c r="H22" s="22"/>
      <c r="I22" s="22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</row>
    <row r="23" spans="2:20" x14ac:dyDescent="0.25">
      <c r="B23" s="19"/>
      <c r="C23" s="32" t="s">
        <v>25</v>
      </c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</row>
    <row r="24" spans="2:20" x14ac:dyDescent="0.25">
      <c r="B24" s="19"/>
      <c r="C24" s="20"/>
      <c r="D24" s="20"/>
      <c r="E24" s="20"/>
      <c r="F24" s="317" t="s">
        <v>26</v>
      </c>
      <c r="G24" s="317"/>
      <c r="H24" s="317"/>
      <c r="I24" s="317"/>
      <c r="J24" s="20"/>
      <c r="K24" s="317" t="s">
        <v>27</v>
      </c>
      <c r="L24" s="317"/>
      <c r="M24" s="317"/>
      <c r="N24" s="317"/>
      <c r="O24" s="20"/>
      <c r="P24" s="20"/>
      <c r="Q24" s="20"/>
      <c r="R24" s="20"/>
      <c r="S24" s="20"/>
      <c r="T24" s="20"/>
    </row>
    <row r="25" spans="2:20" x14ac:dyDescent="0.25">
      <c r="B25" s="19"/>
      <c r="C25" s="23" t="s">
        <v>19</v>
      </c>
      <c r="D25" s="23" t="s">
        <v>20</v>
      </c>
      <c r="E25" s="23" t="s">
        <v>21</v>
      </c>
      <c r="F25" s="35">
        <v>1</v>
      </c>
      <c r="G25" s="35">
        <v>2</v>
      </c>
      <c r="H25" s="35">
        <v>3</v>
      </c>
      <c r="I25" s="35">
        <v>4</v>
      </c>
      <c r="J25" s="36"/>
      <c r="K25" s="35">
        <v>1</v>
      </c>
      <c r="L25" s="35">
        <v>2</v>
      </c>
      <c r="M25" s="35">
        <v>3</v>
      </c>
      <c r="N25" s="35">
        <v>4</v>
      </c>
      <c r="O25" s="36"/>
      <c r="P25" s="20"/>
      <c r="Q25" s="20"/>
      <c r="R25" s="20"/>
      <c r="S25" s="20"/>
      <c r="T25" s="20"/>
    </row>
    <row r="26" spans="2:20" x14ac:dyDescent="0.25">
      <c r="B26" s="19"/>
      <c r="C26" s="37" t="s">
        <v>28</v>
      </c>
      <c r="D26" s="37" t="s">
        <v>29</v>
      </c>
      <c r="E26" s="47"/>
      <c r="F26" s="48">
        <v>6.4630033398699813E-2</v>
      </c>
      <c r="G26" s="48">
        <v>6.4630033398699813E-2</v>
      </c>
      <c r="H26" s="48">
        <v>6.4630033398699813E-2</v>
      </c>
      <c r="I26" s="48">
        <v>6.4630033398699813E-2</v>
      </c>
      <c r="J26" s="49"/>
      <c r="K26" s="48">
        <v>6.4630033398699813E-2</v>
      </c>
      <c r="L26" s="48">
        <v>6.4630033398699813E-2</v>
      </c>
      <c r="M26" s="48">
        <v>6.4630033398699813E-2</v>
      </c>
      <c r="N26" s="48">
        <v>6.4630033398699813E-2</v>
      </c>
      <c r="O26" s="49"/>
      <c r="P26" s="20"/>
      <c r="Q26" s="20"/>
      <c r="R26" s="20"/>
      <c r="S26" s="20"/>
      <c r="T26" s="20"/>
    </row>
    <row r="27" spans="2:20" x14ac:dyDescent="0.25">
      <c r="B27" s="19"/>
      <c r="C27" s="37" t="s">
        <v>30</v>
      </c>
      <c r="D27" s="37" t="s">
        <v>31</v>
      </c>
      <c r="E27" s="47"/>
      <c r="F27" s="48">
        <v>0.91121208961416467</v>
      </c>
      <c r="G27" s="48">
        <v>0.65475897662091009</v>
      </c>
      <c r="H27" s="48">
        <v>0.65475897662091009</v>
      </c>
      <c r="I27" s="48">
        <v>0.65475897662091009</v>
      </c>
      <c r="J27" s="49"/>
      <c r="K27" s="48">
        <v>0.91121208961416467</v>
      </c>
      <c r="L27" s="48">
        <v>0.65475897662091009</v>
      </c>
      <c r="M27" s="48">
        <v>0.56122197996078005</v>
      </c>
      <c r="N27" s="48">
        <v>0.46768498330065011</v>
      </c>
      <c r="O27" s="49"/>
      <c r="P27" s="20"/>
      <c r="Q27" s="20"/>
      <c r="R27" s="20"/>
      <c r="S27" s="20"/>
      <c r="T27" s="20"/>
    </row>
    <row r="28" spans="2:20" x14ac:dyDescent="0.25">
      <c r="B28" s="19"/>
      <c r="C28" s="50" t="s">
        <v>32</v>
      </c>
      <c r="D28" s="50" t="s">
        <v>33</v>
      </c>
      <c r="E28" s="50"/>
      <c r="F28" s="51">
        <v>2.4157876987135521E-2</v>
      </c>
      <c r="G28" s="51">
        <v>0.28061098998039008</v>
      </c>
      <c r="H28" s="51">
        <v>0.28061098998039008</v>
      </c>
      <c r="I28" s="51">
        <v>0.28061098998039008</v>
      </c>
      <c r="J28" s="49"/>
      <c r="K28" s="51">
        <v>2.4157876987135521E-2</v>
      </c>
      <c r="L28" s="51">
        <v>0.28061098998039008</v>
      </c>
      <c r="M28" s="51">
        <v>0.37414798664052012</v>
      </c>
      <c r="N28" s="51">
        <v>0.46768498330065011</v>
      </c>
      <c r="O28" s="49"/>
      <c r="P28" s="20"/>
      <c r="Q28" s="20"/>
      <c r="R28" s="20"/>
      <c r="S28" s="20"/>
      <c r="T28" s="20"/>
    </row>
    <row r="29" spans="2:20" x14ac:dyDescent="0.25">
      <c r="B29" s="19"/>
      <c r="C29" s="37"/>
      <c r="D29" s="37"/>
      <c r="E29" s="37"/>
      <c r="F29" s="48">
        <v>1</v>
      </c>
      <c r="G29" s="48">
        <v>1</v>
      </c>
      <c r="H29" s="48">
        <v>1</v>
      </c>
      <c r="I29" s="48">
        <v>1</v>
      </c>
      <c r="J29" s="52"/>
      <c r="K29" s="48">
        <v>1</v>
      </c>
      <c r="L29" s="48">
        <v>1</v>
      </c>
      <c r="M29" s="48">
        <v>1</v>
      </c>
      <c r="N29" s="48">
        <v>1</v>
      </c>
      <c r="O29" s="52"/>
      <c r="P29" s="20"/>
      <c r="Q29" s="20"/>
      <c r="R29" s="20"/>
      <c r="S29" s="20"/>
      <c r="T29" s="20"/>
    </row>
    <row r="30" spans="2:20" x14ac:dyDescent="0.25">
      <c r="B30" s="19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</row>
    <row r="31" spans="2:20" x14ac:dyDescent="0.25">
      <c r="B31" s="19"/>
      <c r="C31" s="32" t="s">
        <v>34</v>
      </c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</row>
    <row r="32" spans="2:20" x14ac:dyDescent="0.25">
      <c r="B32" s="19"/>
      <c r="C32" s="20"/>
      <c r="D32" s="20"/>
      <c r="E32" s="20"/>
      <c r="F32" s="317" t="s">
        <v>27</v>
      </c>
      <c r="G32" s="317"/>
      <c r="H32" s="317"/>
      <c r="I32" s="317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</row>
    <row r="33" spans="2:20" x14ac:dyDescent="0.25">
      <c r="B33" s="19"/>
      <c r="C33" s="23" t="s">
        <v>19</v>
      </c>
      <c r="D33" s="23" t="s">
        <v>20</v>
      </c>
      <c r="E33" s="23" t="s">
        <v>21</v>
      </c>
      <c r="F33" s="35">
        <v>1</v>
      </c>
      <c r="G33" s="35">
        <v>2</v>
      </c>
      <c r="H33" s="35">
        <v>3</v>
      </c>
      <c r="I33" s="35">
        <v>4</v>
      </c>
      <c r="J33" s="36"/>
      <c r="K33" s="20"/>
      <c r="L33" s="20"/>
      <c r="M33" s="20"/>
      <c r="N33" s="20"/>
      <c r="O33" s="20"/>
      <c r="P33" s="20"/>
      <c r="Q33" s="20"/>
      <c r="R33" s="20"/>
      <c r="S33" s="20"/>
      <c r="T33" s="20"/>
    </row>
    <row r="34" spans="2:20" x14ac:dyDescent="0.25">
      <c r="B34" s="19"/>
      <c r="C34" s="37" t="s">
        <v>30</v>
      </c>
      <c r="D34" s="37" t="s">
        <v>31</v>
      </c>
      <c r="E34" s="47"/>
      <c r="F34" s="38">
        <v>1</v>
      </c>
      <c r="G34" s="53">
        <v>0.9</v>
      </c>
      <c r="H34" s="38">
        <v>0.85</v>
      </c>
      <c r="I34" s="38">
        <v>0.7</v>
      </c>
      <c r="J34" s="49"/>
      <c r="K34" s="20"/>
      <c r="L34" s="20"/>
      <c r="M34" s="20"/>
      <c r="N34" s="20"/>
      <c r="O34" s="20"/>
      <c r="P34" s="20"/>
      <c r="Q34" s="20"/>
      <c r="R34" s="20"/>
      <c r="S34" s="20"/>
      <c r="T34" s="20"/>
    </row>
    <row r="35" spans="2:20" x14ac:dyDescent="0.25">
      <c r="B35" s="19"/>
      <c r="C35" s="37" t="s">
        <v>32</v>
      </c>
      <c r="D35" s="37" t="s">
        <v>33</v>
      </c>
      <c r="E35" s="47"/>
      <c r="F35" s="54">
        <v>0</v>
      </c>
      <c r="G35" s="54">
        <v>0.1</v>
      </c>
      <c r="H35" s="54">
        <v>0.15</v>
      </c>
      <c r="I35" s="54">
        <v>0.3</v>
      </c>
      <c r="J35" s="49"/>
      <c r="K35" s="20"/>
      <c r="L35" s="20"/>
      <c r="M35" s="20"/>
      <c r="N35" s="20"/>
      <c r="O35" s="20"/>
      <c r="P35" s="20"/>
      <c r="Q35" s="20"/>
      <c r="R35" s="20"/>
      <c r="S35" s="20"/>
      <c r="T35" s="20"/>
    </row>
    <row r="36" spans="2:20" x14ac:dyDescent="0.25">
      <c r="B36" s="19"/>
      <c r="C36" s="50" t="s">
        <v>35</v>
      </c>
      <c r="D36" s="50" t="s">
        <v>36</v>
      </c>
      <c r="E36" s="55" t="s">
        <v>37</v>
      </c>
      <c r="F36" s="56">
        <v>0</v>
      </c>
      <c r="G36" s="56">
        <v>0</v>
      </c>
      <c r="H36" s="56">
        <v>0</v>
      </c>
      <c r="I36" s="56">
        <v>0</v>
      </c>
      <c r="J36" s="57"/>
      <c r="K36" s="20"/>
      <c r="L36" s="20"/>
      <c r="M36" s="20"/>
      <c r="N36" s="20"/>
      <c r="O36" s="20"/>
      <c r="P36" s="20"/>
      <c r="Q36" s="20"/>
      <c r="R36" s="20"/>
      <c r="S36" s="20"/>
      <c r="T36" s="20"/>
    </row>
    <row r="37" spans="2:20" x14ac:dyDescent="0.25">
      <c r="B37" s="19"/>
      <c r="C37" s="37"/>
      <c r="D37" s="37"/>
      <c r="E37" s="58"/>
      <c r="F37" s="59">
        <v>1</v>
      </c>
      <c r="G37" s="59">
        <v>1</v>
      </c>
      <c r="H37" s="59">
        <v>1</v>
      </c>
      <c r="I37" s="59">
        <v>1</v>
      </c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</row>
    <row r="38" spans="2:20" x14ac:dyDescent="0.25">
      <c r="B38" s="19"/>
      <c r="C38" s="37"/>
      <c r="D38" s="37"/>
      <c r="E38" s="58"/>
      <c r="F38" s="59"/>
      <c r="G38" s="60"/>
      <c r="H38" s="60"/>
      <c r="I38" s="60"/>
      <c r="J38" s="20"/>
      <c r="K38" s="61"/>
      <c r="L38" s="61"/>
      <c r="M38" s="61"/>
      <c r="N38" s="61"/>
      <c r="O38" s="20"/>
      <c r="P38" s="61"/>
      <c r="Q38" s="61"/>
      <c r="R38" s="61"/>
      <c r="S38" s="61"/>
      <c r="T38" s="20"/>
    </row>
    <row r="39" spans="2:20" x14ac:dyDescent="0.25">
      <c r="B39" s="19"/>
      <c r="C39" s="32" t="s">
        <v>38</v>
      </c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</row>
    <row r="40" spans="2:20" x14ac:dyDescent="0.25">
      <c r="B40" s="19"/>
      <c r="C40" s="20"/>
      <c r="D40" s="20"/>
      <c r="E40" s="20"/>
      <c r="F40" s="318" t="s">
        <v>27</v>
      </c>
      <c r="G40" s="318"/>
      <c r="H40" s="318"/>
      <c r="I40" s="318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</row>
    <row r="41" spans="2:20" x14ac:dyDescent="0.25">
      <c r="B41" s="19"/>
      <c r="C41" s="23" t="s">
        <v>19</v>
      </c>
      <c r="D41" s="23" t="s">
        <v>20</v>
      </c>
      <c r="E41" s="23" t="s">
        <v>21</v>
      </c>
      <c r="F41" s="35">
        <v>1</v>
      </c>
      <c r="G41" s="35">
        <v>2</v>
      </c>
      <c r="H41" s="35">
        <v>3</v>
      </c>
      <c r="I41" s="35">
        <v>4</v>
      </c>
      <c r="J41" s="36"/>
      <c r="K41" s="20"/>
      <c r="L41" s="20"/>
      <c r="M41" s="20"/>
      <c r="N41" s="20"/>
      <c r="O41" s="20"/>
      <c r="P41" s="20"/>
      <c r="Q41" s="20"/>
      <c r="R41" s="20"/>
      <c r="S41" s="20"/>
      <c r="T41" s="20"/>
    </row>
    <row r="42" spans="2:20" x14ac:dyDescent="0.25">
      <c r="B42" s="19"/>
      <c r="C42" s="37" t="s">
        <v>30</v>
      </c>
      <c r="D42" s="37" t="s">
        <v>31</v>
      </c>
      <c r="E42" s="47"/>
      <c r="F42" s="38">
        <v>0.93227646350305637</v>
      </c>
      <c r="G42" s="38">
        <v>0.9037373880896975</v>
      </c>
      <c r="H42" s="38">
        <v>0.85617226240076605</v>
      </c>
      <c r="I42" s="38">
        <v>0.76104201102290314</v>
      </c>
      <c r="J42" s="49"/>
      <c r="K42" s="20"/>
      <c r="L42" s="20"/>
      <c r="M42" s="20"/>
      <c r="N42" s="20"/>
      <c r="O42" s="20"/>
      <c r="P42" s="20"/>
      <c r="Q42" s="20"/>
      <c r="R42" s="20"/>
      <c r="S42" s="20"/>
      <c r="T42" s="20"/>
    </row>
    <row r="43" spans="2:20" x14ac:dyDescent="0.25">
      <c r="B43" s="19"/>
      <c r="C43" s="37" t="s">
        <v>39</v>
      </c>
      <c r="D43" s="37" t="s">
        <v>40</v>
      </c>
      <c r="E43" s="47"/>
      <c r="F43" s="54">
        <v>6.8811665312806872E-3</v>
      </c>
      <c r="G43" s="54">
        <v>6.8811665312806872E-3</v>
      </c>
      <c r="H43" s="54">
        <v>6.8811665312806872E-3</v>
      </c>
      <c r="I43" s="54">
        <v>6.8811665312806872E-3</v>
      </c>
      <c r="J43" s="49"/>
      <c r="K43" s="20"/>
      <c r="L43" s="20"/>
      <c r="M43" s="20"/>
      <c r="N43" s="20"/>
      <c r="O43" s="20"/>
      <c r="P43" s="20"/>
      <c r="Q43" s="20"/>
      <c r="R43" s="20"/>
      <c r="S43" s="20"/>
      <c r="T43" s="20"/>
    </row>
    <row r="44" spans="2:20" x14ac:dyDescent="0.25">
      <c r="B44" s="19"/>
      <c r="C44" s="37" t="s">
        <v>41</v>
      </c>
      <c r="D44" s="37" t="s">
        <v>42</v>
      </c>
      <c r="E44" s="58"/>
      <c r="F44" s="38">
        <v>4.181631969009033E-2</v>
      </c>
      <c r="G44" s="38">
        <v>4.181631969009033E-2</v>
      </c>
      <c r="H44" s="38">
        <v>4.181631969009033E-2</v>
      </c>
      <c r="I44" s="38">
        <v>4.181631969009033E-2</v>
      </c>
      <c r="J44" s="57"/>
      <c r="K44" s="20"/>
      <c r="L44" s="20"/>
      <c r="M44" s="20"/>
      <c r="N44" s="20"/>
      <c r="O44" s="20"/>
      <c r="P44" s="20"/>
      <c r="Q44" s="20"/>
      <c r="R44" s="20"/>
      <c r="S44" s="20"/>
      <c r="T44" s="20"/>
    </row>
    <row r="45" spans="2:20" x14ac:dyDescent="0.25">
      <c r="B45" s="19"/>
      <c r="C45" s="37" t="s">
        <v>32</v>
      </c>
      <c r="D45" s="37" t="s">
        <v>33</v>
      </c>
      <c r="E45" s="58"/>
      <c r="F45" s="62">
        <v>0</v>
      </c>
      <c r="G45" s="62">
        <v>0</v>
      </c>
      <c r="H45" s="62">
        <v>0</v>
      </c>
      <c r="I45" s="62">
        <v>0</v>
      </c>
      <c r="J45" s="57"/>
      <c r="K45" s="20"/>
      <c r="L45" s="20"/>
      <c r="M45" s="20"/>
      <c r="N45" s="20"/>
      <c r="O45" s="20"/>
      <c r="P45" s="20"/>
      <c r="Q45" s="20"/>
      <c r="R45" s="20"/>
      <c r="S45" s="20"/>
      <c r="T45" s="20"/>
    </row>
    <row r="46" spans="2:20" x14ac:dyDescent="0.25">
      <c r="B46" s="19"/>
      <c r="C46" s="50" t="s">
        <v>43</v>
      </c>
      <c r="D46" s="50" t="s">
        <v>44</v>
      </c>
      <c r="E46" s="55"/>
      <c r="F46" s="63">
        <v>1.9026050275572578E-2</v>
      </c>
      <c r="G46" s="63">
        <v>4.7565125688931453E-2</v>
      </c>
      <c r="H46" s="63">
        <v>9.5130251377862907E-2</v>
      </c>
      <c r="I46" s="63">
        <v>0.19026050275572581</v>
      </c>
      <c r="J46" s="64"/>
      <c r="K46" s="20"/>
      <c r="L46" s="20"/>
      <c r="M46" s="20"/>
      <c r="N46" s="20"/>
      <c r="O46" s="20"/>
      <c r="P46" s="20"/>
      <c r="Q46" s="20"/>
      <c r="R46" s="20"/>
      <c r="S46" s="20"/>
      <c r="T46" s="20"/>
    </row>
    <row r="47" spans="2:20" x14ac:dyDescent="0.25">
      <c r="B47" s="19"/>
      <c r="C47" s="37"/>
      <c r="D47" s="37"/>
      <c r="E47" s="58"/>
      <c r="F47" s="59">
        <v>1</v>
      </c>
      <c r="G47" s="59">
        <v>1</v>
      </c>
      <c r="H47" s="59">
        <v>1</v>
      </c>
      <c r="I47" s="59">
        <v>1</v>
      </c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</row>
    <row r="48" spans="2:20" x14ac:dyDescent="0.25">
      <c r="B48" s="19"/>
      <c r="C48" s="37"/>
      <c r="D48" s="37"/>
      <c r="E48" s="58"/>
      <c r="F48" s="59"/>
      <c r="G48" s="60"/>
      <c r="H48" s="60"/>
      <c r="I48" s="60"/>
      <c r="J48" s="20"/>
      <c r="K48" s="61"/>
      <c r="L48" s="61"/>
      <c r="M48" s="61"/>
      <c r="N48" s="61"/>
      <c r="O48" s="20"/>
      <c r="P48" s="61"/>
      <c r="Q48" s="61"/>
      <c r="R48" s="61"/>
      <c r="S48" s="61"/>
      <c r="T48" s="20"/>
    </row>
    <row r="50" spans="2:20" x14ac:dyDescent="0.25">
      <c r="B50" s="29" t="s">
        <v>45</v>
      </c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1"/>
    </row>
    <row r="51" spans="2:20" x14ac:dyDescent="0.25">
      <c r="B51" s="19"/>
      <c r="C51" s="37"/>
      <c r="D51" s="37"/>
      <c r="E51" s="58"/>
      <c r="F51" s="59"/>
      <c r="G51" s="60"/>
      <c r="H51" s="60"/>
      <c r="I51" s="60"/>
      <c r="J51" s="20"/>
      <c r="K51" s="61"/>
      <c r="L51" s="61"/>
      <c r="M51" s="61"/>
      <c r="N51" s="61"/>
      <c r="O51" s="20"/>
      <c r="P51" s="61"/>
      <c r="Q51" s="61"/>
      <c r="R51" s="61"/>
      <c r="S51" s="61"/>
      <c r="T51" s="20"/>
    </row>
    <row r="52" spans="2:20" x14ac:dyDescent="0.25">
      <c r="B52" s="19"/>
      <c r="C52" s="65" t="s">
        <v>46</v>
      </c>
      <c r="D52" s="37"/>
      <c r="E52" s="58"/>
      <c r="F52" s="59"/>
      <c r="G52" s="60"/>
      <c r="H52" s="60"/>
      <c r="I52" s="60"/>
      <c r="J52" s="20"/>
      <c r="K52" s="61"/>
      <c r="L52" s="61"/>
      <c r="M52" s="61"/>
      <c r="N52" s="61"/>
      <c r="O52" s="20"/>
      <c r="P52" s="61"/>
      <c r="Q52" s="61"/>
      <c r="R52" s="61"/>
      <c r="S52" s="61"/>
      <c r="T52" s="20"/>
    </row>
    <row r="53" spans="2:20" x14ac:dyDescent="0.25">
      <c r="B53" s="19"/>
      <c r="C53" s="20"/>
      <c r="D53" s="20"/>
      <c r="E53" s="20"/>
      <c r="F53" s="59"/>
      <c r="G53" s="66"/>
      <c r="H53" s="32"/>
      <c r="I53" s="66"/>
      <c r="J53" s="20"/>
      <c r="K53" s="66"/>
      <c r="L53" s="61"/>
      <c r="M53" s="61"/>
      <c r="N53" s="61"/>
      <c r="O53" s="20"/>
      <c r="P53" s="61"/>
      <c r="Q53" s="61"/>
      <c r="R53" s="61"/>
      <c r="S53" s="61"/>
      <c r="T53" s="20"/>
    </row>
    <row r="54" spans="2:20" x14ac:dyDescent="0.25">
      <c r="B54" s="19"/>
      <c r="C54" s="23" t="s">
        <v>47</v>
      </c>
      <c r="D54" s="23" t="s">
        <v>20</v>
      </c>
      <c r="E54" s="23" t="s">
        <v>21</v>
      </c>
      <c r="F54" s="59"/>
      <c r="G54" s="35" t="s">
        <v>48</v>
      </c>
      <c r="H54" s="32"/>
      <c r="I54" s="35" t="s">
        <v>49</v>
      </c>
      <c r="J54" s="20"/>
      <c r="K54" s="35" t="s">
        <v>27</v>
      </c>
      <c r="L54" s="61"/>
      <c r="M54" s="61"/>
      <c r="N54" s="61"/>
      <c r="O54" s="20"/>
      <c r="P54" s="61"/>
      <c r="Q54" s="61"/>
      <c r="R54" s="61"/>
      <c r="S54" s="61"/>
      <c r="T54" s="20"/>
    </row>
    <row r="55" spans="2:20" x14ac:dyDescent="0.25">
      <c r="B55" s="19"/>
      <c r="C55" s="67" t="s">
        <v>50</v>
      </c>
      <c r="D55" s="67"/>
      <c r="E55" s="68"/>
      <c r="F55" s="59"/>
      <c r="G55" s="69">
        <v>7.0000000000000007E-2</v>
      </c>
      <c r="H55" s="70"/>
      <c r="I55" s="69">
        <v>0.08</v>
      </c>
      <c r="J55" s="70"/>
      <c r="K55" s="69">
        <v>0.05</v>
      </c>
      <c r="L55" s="61"/>
      <c r="M55" s="61"/>
      <c r="N55" s="61"/>
      <c r="O55" s="20"/>
      <c r="P55" s="61"/>
      <c r="Q55" s="61"/>
      <c r="R55" s="61"/>
      <c r="S55" s="61"/>
      <c r="T55" s="20"/>
    </row>
    <row r="56" spans="2:20" x14ac:dyDescent="0.25">
      <c r="B56" s="19"/>
      <c r="C56" s="37"/>
      <c r="D56" s="37"/>
      <c r="E56" s="58"/>
      <c r="F56" s="59"/>
      <c r="G56" s="71"/>
      <c r="H56" s="72"/>
      <c r="I56" s="71"/>
      <c r="J56" s="60"/>
      <c r="K56" s="60"/>
      <c r="L56" s="61"/>
      <c r="M56" s="61"/>
      <c r="N56" s="61"/>
      <c r="O56" s="20"/>
      <c r="P56" s="61"/>
      <c r="Q56" s="61"/>
      <c r="R56" s="61"/>
      <c r="S56" s="61"/>
      <c r="T56" s="20"/>
    </row>
    <row r="57" spans="2:20" x14ac:dyDescent="0.25">
      <c r="B57" s="19"/>
      <c r="C57" s="65" t="s">
        <v>51</v>
      </c>
      <c r="D57" s="37"/>
      <c r="E57" s="58"/>
      <c r="F57" s="59"/>
      <c r="G57" s="60"/>
      <c r="H57" s="60"/>
      <c r="I57" s="60"/>
      <c r="J57" s="60"/>
      <c r="K57" s="60"/>
      <c r="L57" s="61"/>
      <c r="M57" s="61"/>
      <c r="N57" s="61"/>
      <c r="O57" s="20"/>
      <c r="P57" s="61"/>
      <c r="Q57" s="61"/>
      <c r="R57" s="61"/>
      <c r="S57" s="61"/>
      <c r="T57" s="20"/>
    </row>
    <row r="58" spans="2:20" x14ac:dyDescent="0.25">
      <c r="B58" s="19"/>
      <c r="C58" s="37"/>
      <c r="D58" s="37"/>
      <c r="E58" s="58"/>
      <c r="F58" s="60" t="s">
        <v>91</v>
      </c>
      <c r="G58" s="60"/>
      <c r="H58" s="60"/>
      <c r="I58" s="60"/>
      <c r="J58" s="60"/>
      <c r="K58" s="60"/>
      <c r="L58" s="61"/>
      <c r="M58" s="61"/>
      <c r="N58" s="61"/>
      <c r="O58" s="20"/>
      <c r="P58" s="61"/>
      <c r="Q58" s="61"/>
      <c r="R58" s="61"/>
      <c r="S58" s="61"/>
      <c r="T58" s="20"/>
    </row>
    <row r="59" spans="2:20" x14ac:dyDescent="0.25">
      <c r="B59" s="19"/>
      <c r="C59" s="23" t="s">
        <v>47</v>
      </c>
      <c r="D59" s="23" t="s">
        <v>20</v>
      </c>
      <c r="E59" s="23" t="s">
        <v>21</v>
      </c>
      <c r="F59" s="35">
        <v>2011</v>
      </c>
      <c r="G59" s="60"/>
      <c r="H59" s="60"/>
      <c r="I59" s="60"/>
      <c r="J59" s="60"/>
      <c r="K59" s="60"/>
      <c r="L59" s="61"/>
      <c r="M59" s="61"/>
      <c r="N59" s="61"/>
      <c r="O59" s="20"/>
      <c r="P59" s="61"/>
      <c r="Q59" s="61"/>
      <c r="R59" s="61"/>
      <c r="S59" s="61"/>
      <c r="T59" s="20"/>
    </row>
    <row r="60" spans="2:20" x14ac:dyDescent="0.25">
      <c r="B60" s="19"/>
      <c r="C60" s="67" t="s">
        <v>50</v>
      </c>
      <c r="D60" s="67"/>
      <c r="E60" s="68"/>
      <c r="F60" s="73">
        <v>28069898</v>
      </c>
      <c r="G60" s="74"/>
      <c r="H60" s="60"/>
      <c r="I60" s="60"/>
      <c r="J60" s="60"/>
      <c r="K60" s="60"/>
      <c r="L60" s="61"/>
      <c r="M60" s="61"/>
      <c r="N60" s="61"/>
      <c r="O60" s="20"/>
      <c r="P60" s="61"/>
      <c r="Q60" s="61"/>
      <c r="R60" s="61"/>
      <c r="S60" s="61"/>
      <c r="T60" s="20"/>
    </row>
    <row r="61" spans="2:20" x14ac:dyDescent="0.25">
      <c r="B61" s="19"/>
      <c r="C61" s="37"/>
      <c r="D61" s="37"/>
      <c r="E61" s="58"/>
      <c r="F61" s="59"/>
      <c r="G61" s="60"/>
      <c r="H61" s="60"/>
      <c r="I61" s="60"/>
      <c r="J61" s="60"/>
      <c r="K61" s="60"/>
      <c r="L61" s="61"/>
      <c r="M61" s="61"/>
      <c r="N61" s="61"/>
      <c r="O61" s="20"/>
      <c r="P61" s="61"/>
      <c r="Q61" s="61"/>
      <c r="R61" s="61"/>
      <c r="S61" s="61"/>
      <c r="T61" s="20"/>
    </row>
    <row r="62" spans="2:20" x14ac:dyDescent="0.25">
      <c r="B62" s="19"/>
      <c r="C62" s="65" t="s">
        <v>52</v>
      </c>
      <c r="D62" s="37"/>
      <c r="E62" s="58"/>
      <c r="F62" s="59"/>
      <c r="G62" s="60"/>
      <c r="H62" s="60"/>
      <c r="I62" s="60"/>
      <c r="J62" s="60"/>
      <c r="K62" s="60"/>
      <c r="L62" s="61"/>
      <c r="M62" s="61"/>
      <c r="N62" s="61"/>
      <c r="O62" s="20"/>
      <c r="P62" s="61"/>
      <c r="Q62" s="61"/>
      <c r="R62" s="61"/>
      <c r="S62" s="61"/>
      <c r="T62" s="20"/>
    </row>
    <row r="63" spans="2:20" x14ac:dyDescent="0.25">
      <c r="B63" s="19"/>
      <c r="C63" s="37"/>
      <c r="D63" s="37"/>
      <c r="E63" s="58"/>
      <c r="F63" s="59"/>
      <c r="G63" s="60"/>
      <c r="H63" s="60"/>
      <c r="I63" s="60"/>
      <c r="J63" s="60"/>
      <c r="K63" s="60"/>
      <c r="L63" s="61"/>
      <c r="M63" s="61"/>
      <c r="N63" s="61"/>
      <c r="O63" s="20"/>
      <c r="P63" s="61"/>
      <c r="Q63" s="61"/>
      <c r="R63" s="61"/>
      <c r="S63" s="61"/>
      <c r="T63" s="20"/>
    </row>
    <row r="64" spans="2:20" x14ac:dyDescent="0.25">
      <c r="B64" s="19"/>
      <c r="C64" s="23" t="s">
        <v>53</v>
      </c>
      <c r="D64" s="23" t="s">
        <v>20</v>
      </c>
      <c r="E64" s="23" t="s">
        <v>21</v>
      </c>
      <c r="F64" s="23">
        <v>2011</v>
      </c>
      <c r="G64" s="60"/>
      <c r="H64" s="60"/>
      <c r="I64" s="60"/>
      <c r="J64" s="60"/>
      <c r="K64" s="60"/>
      <c r="L64" s="61"/>
      <c r="M64" s="61"/>
      <c r="N64" s="61"/>
      <c r="O64" s="20"/>
      <c r="P64" s="61"/>
      <c r="Q64" s="61"/>
      <c r="R64" s="61"/>
      <c r="S64" s="61"/>
      <c r="T64" s="20"/>
    </row>
    <row r="65" spans="2:20" x14ac:dyDescent="0.25">
      <c r="B65" s="19"/>
      <c r="C65" s="20" t="s">
        <v>22</v>
      </c>
      <c r="D65" s="37"/>
      <c r="E65" s="37"/>
      <c r="F65" s="38">
        <v>0.6829255408470033</v>
      </c>
      <c r="G65" s="60"/>
      <c r="H65" s="60"/>
      <c r="I65" s="60"/>
      <c r="J65" s="60"/>
      <c r="K65" s="60"/>
      <c r="L65" s="61"/>
      <c r="M65" s="61"/>
      <c r="N65" s="61"/>
      <c r="O65" s="20"/>
      <c r="P65" s="61"/>
      <c r="Q65" s="61"/>
      <c r="R65" s="61"/>
      <c r="S65" s="61"/>
      <c r="T65" s="20"/>
    </row>
    <row r="66" spans="2:20" x14ac:dyDescent="0.25">
      <c r="B66" s="19"/>
      <c r="C66" s="20" t="s">
        <v>23</v>
      </c>
      <c r="D66" s="37"/>
      <c r="E66" s="58"/>
      <c r="F66" s="38">
        <v>1.2151366024220907E-2</v>
      </c>
      <c r="G66" s="60"/>
      <c r="H66" s="60"/>
      <c r="I66" s="60"/>
      <c r="J66" s="60"/>
      <c r="K66" s="60"/>
      <c r="L66" s="61"/>
      <c r="M66" s="61"/>
      <c r="N66" s="61"/>
      <c r="O66" s="20"/>
      <c r="P66" s="61"/>
      <c r="Q66" s="61"/>
      <c r="R66" s="61"/>
      <c r="S66" s="61"/>
      <c r="T66" s="20"/>
    </row>
    <row r="67" spans="2:20" x14ac:dyDescent="0.25">
      <c r="B67" s="19"/>
      <c r="C67" s="42" t="s">
        <v>24</v>
      </c>
      <c r="D67" s="50"/>
      <c r="E67" s="55"/>
      <c r="F67" s="43">
        <v>0.3049230931287758</v>
      </c>
      <c r="G67" s="60"/>
      <c r="H67" s="60"/>
      <c r="I67" s="60"/>
      <c r="J67" s="20"/>
      <c r="K67" s="61"/>
      <c r="L67" s="61"/>
      <c r="M67" s="61"/>
      <c r="N67" s="61"/>
      <c r="O67" s="20"/>
      <c r="P67" s="61"/>
      <c r="Q67" s="61"/>
      <c r="R67" s="61"/>
      <c r="S67" s="61"/>
      <c r="T67" s="20"/>
    </row>
    <row r="68" spans="2:20" x14ac:dyDescent="0.25">
      <c r="B68" s="19"/>
      <c r="C68" s="20"/>
      <c r="D68" s="37"/>
      <c r="E68" s="58"/>
      <c r="F68" s="75"/>
      <c r="G68" s="60"/>
      <c r="H68" s="60"/>
      <c r="I68" s="60"/>
      <c r="J68" s="20"/>
      <c r="K68" s="61"/>
      <c r="L68" s="61"/>
      <c r="M68" s="61"/>
      <c r="N68" s="61"/>
      <c r="O68" s="20"/>
      <c r="P68" s="61"/>
      <c r="Q68" s="61"/>
      <c r="R68" s="61"/>
      <c r="S68" s="61"/>
      <c r="T68" s="20"/>
    </row>
    <row r="69" spans="2:20" x14ac:dyDescent="0.25">
      <c r="B69" s="19"/>
      <c r="C69" s="65" t="s">
        <v>54</v>
      </c>
      <c r="D69" s="37"/>
      <c r="E69" s="58"/>
      <c r="F69" s="59"/>
      <c r="G69" s="60"/>
      <c r="H69" s="60"/>
      <c r="I69" s="60"/>
      <c r="J69" s="20"/>
      <c r="K69" s="61"/>
      <c r="L69" s="61"/>
      <c r="M69" s="61"/>
      <c r="N69" s="61"/>
      <c r="O69" s="20"/>
      <c r="P69" s="61"/>
      <c r="Q69" s="61"/>
      <c r="R69" s="61"/>
      <c r="S69" s="61"/>
      <c r="T69" s="20"/>
    </row>
    <row r="70" spans="2:20" x14ac:dyDescent="0.25">
      <c r="B70" s="19"/>
      <c r="C70" s="37"/>
      <c r="D70" s="37"/>
      <c r="E70" s="58"/>
      <c r="F70" s="60" t="s">
        <v>92</v>
      </c>
      <c r="G70" s="60"/>
      <c r="H70" s="60"/>
      <c r="I70" s="60"/>
      <c r="J70" s="20"/>
      <c r="K70" s="61"/>
      <c r="L70" s="61"/>
      <c r="M70" s="61"/>
      <c r="N70" s="61"/>
      <c r="O70" s="20"/>
      <c r="P70" s="61"/>
      <c r="Q70" s="61"/>
      <c r="R70" s="61"/>
      <c r="S70" s="61"/>
      <c r="T70" s="20"/>
    </row>
    <row r="71" spans="2:20" x14ac:dyDescent="0.25">
      <c r="B71" s="19"/>
      <c r="C71" s="23" t="s">
        <v>53</v>
      </c>
      <c r="D71" s="23" t="s">
        <v>20</v>
      </c>
      <c r="E71" s="23" t="s">
        <v>21</v>
      </c>
      <c r="F71" s="23">
        <v>2011</v>
      </c>
      <c r="G71" s="60"/>
      <c r="H71" s="60"/>
      <c r="I71" s="60"/>
      <c r="J71" s="20"/>
      <c r="K71" s="61"/>
      <c r="L71" s="61"/>
      <c r="M71" s="61"/>
      <c r="N71" s="61"/>
      <c r="O71" s="20"/>
      <c r="P71" s="61"/>
      <c r="Q71" s="61"/>
      <c r="R71" s="61"/>
      <c r="S71" s="61"/>
      <c r="T71" s="20"/>
    </row>
    <row r="72" spans="2:20" x14ac:dyDescent="0.25">
      <c r="B72" s="19"/>
      <c r="C72" s="20" t="s">
        <v>22</v>
      </c>
      <c r="D72" s="37"/>
      <c r="E72" s="37"/>
      <c r="F72" s="76">
        <v>147.18926243136886</v>
      </c>
      <c r="G72" s="77"/>
      <c r="H72" s="60"/>
      <c r="I72" s="60"/>
      <c r="J72" s="20"/>
      <c r="K72" s="61"/>
      <c r="L72" s="61"/>
      <c r="M72" s="61"/>
      <c r="N72" s="61"/>
      <c r="O72" s="20"/>
      <c r="P72" s="61"/>
      <c r="Q72" s="61"/>
      <c r="R72" s="61"/>
      <c r="S72" s="61"/>
      <c r="T72" s="20"/>
    </row>
    <row r="73" spans="2:20" x14ac:dyDescent="0.25">
      <c r="B73" s="19"/>
      <c r="C73" s="20" t="s">
        <v>23</v>
      </c>
      <c r="D73" s="37"/>
      <c r="E73" s="58"/>
      <c r="F73" s="76">
        <v>0.22885339726565843</v>
      </c>
      <c r="G73" s="77"/>
      <c r="H73" s="60"/>
      <c r="I73" s="60"/>
      <c r="J73" s="20"/>
      <c r="K73" s="61"/>
      <c r="L73" s="61"/>
      <c r="M73" s="61"/>
      <c r="N73" s="61"/>
      <c r="O73" s="20"/>
      <c r="P73" s="61"/>
      <c r="Q73" s="61"/>
      <c r="R73" s="61"/>
      <c r="S73" s="61"/>
      <c r="T73" s="20"/>
    </row>
    <row r="74" spans="2:20" x14ac:dyDescent="0.25">
      <c r="B74" s="19"/>
      <c r="C74" s="42" t="s">
        <v>24</v>
      </c>
      <c r="D74" s="50"/>
      <c r="E74" s="55"/>
      <c r="F74" s="78">
        <v>4.9216306342896994</v>
      </c>
      <c r="G74" s="77"/>
      <c r="H74" s="60"/>
      <c r="I74" s="60"/>
      <c r="J74" s="20"/>
      <c r="K74" s="61"/>
      <c r="L74" s="61"/>
      <c r="M74" s="61"/>
      <c r="N74" s="61"/>
      <c r="O74" s="20"/>
      <c r="P74" s="61"/>
      <c r="Q74" s="61"/>
      <c r="R74" s="61"/>
      <c r="S74" s="61"/>
      <c r="T74" s="20"/>
    </row>
    <row r="75" spans="2:20" x14ac:dyDescent="0.25">
      <c r="B75" s="19"/>
      <c r="C75" s="37"/>
      <c r="D75" s="37"/>
      <c r="E75" s="58"/>
      <c r="F75" s="59"/>
      <c r="G75" s="60"/>
      <c r="H75" s="60"/>
      <c r="I75" s="60"/>
      <c r="J75" s="20"/>
      <c r="K75" s="61"/>
      <c r="L75" s="61"/>
      <c r="M75" s="61"/>
      <c r="N75" s="61"/>
      <c r="O75" s="20"/>
      <c r="P75" s="61"/>
      <c r="Q75" s="61"/>
      <c r="R75" s="61"/>
      <c r="S75" s="61"/>
      <c r="T75" s="20"/>
    </row>
    <row r="76" spans="2:20" x14ac:dyDescent="0.25">
      <c r="B76" s="19"/>
      <c r="C76" s="65" t="s">
        <v>55</v>
      </c>
      <c r="D76" s="37"/>
      <c r="E76" s="58"/>
      <c r="F76" s="59"/>
      <c r="G76" s="60"/>
      <c r="H76" s="60"/>
      <c r="I76" s="60"/>
      <c r="J76" s="20"/>
      <c r="K76" s="61"/>
      <c r="L76" s="61"/>
      <c r="M76" s="61"/>
      <c r="N76" s="61"/>
      <c r="O76" s="20"/>
      <c r="P76" s="61"/>
      <c r="Q76" s="61"/>
      <c r="R76" s="61"/>
      <c r="S76" s="61"/>
      <c r="T76" s="20"/>
    </row>
    <row r="77" spans="2:20" x14ac:dyDescent="0.25">
      <c r="B77" s="19"/>
      <c r="C77" s="37"/>
      <c r="D77" s="37"/>
      <c r="E77" s="58"/>
      <c r="F77" s="59"/>
      <c r="G77" s="60"/>
      <c r="H77" s="60"/>
      <c r="I77" s="60"/>
      <c r="J77" s="20"/>
      <c r="K77" s="61"/>
      <c r="L77" s="61"/>
      <c r="M77" s="61"/>
      <c r="N77" s="61"/>
      <c r="O77" s="20"/>
      <c r="P77" s="61"/>
      <c r="Q77" s="61"/>
      <c r="R77" s="61"/>
      <c r="S77" s="61"/>
      <c r="T77" s="20"/>
    </row>
    <row r="78" spans="2:20" x14ac:dyDescent="0.25">
      <c r="B78" s="19"/>
      <c r="C78" s="79" t="s">
        <v>56</v>
      </c>
      <c r="D78" s="37"/>
      <c r="E78" s="58"/>
      <c r="F78" s="59"/>
      <c r="G78" s="60"/>
      <c r="H78" s="60"/>
      <c r="I78" s="60"/>
      <c r="J78" s="20"/>
      <c r="K78" s="61"/>
      <c r="L78" s="61"/>
      <c r="M78" s="61"/>
      <c r="N78" s="61"/>
      <c r="O78" s="20"/>
      <c r="P78" s="61"/>
      <c r="Q78" s="61"/>
      <c r="R78" s="61"/>
      <c r="S78" s="61"/>
      <c r="T78" s="20"/>
    </row>
    <row r="79" spans="2:20" x14ac:dyDescent="0.25">
      <c r="B79" s="19"/>
      <c r="C79" s="23" t="s">
        <v>19</v>
      </c>
      <c r="D79" s="23" t="s">
        <v>20</v>
      </c>
      <c r="E79" s="23" t="s">
        <v>21</v>
      </c>
      <c r="F79" s="35">
        <v>2011</v>
      </c>
      <c r="G79" s="60"/>
      <c r="H79" s="60"/>
      <c r="I79" s="60"/>
      <c r="J79" s="20"/>
      <c r="K79" s="61"/>
      <c r="L79" s="61"/>
      <c r="M79" s="61"/>
      <c r="N79" s="61"/>
      <c r="O79" s="20"/>
      <c r="P79" s="61"/>
      <c r="Q79" s="61"/>
      <c r="R79" s="61"/>
      <c r="S79" s="61"/>
      <c r="T79" s="20"/>
    </row>
    <row r="80" spans="2:20" x14ac:dyDescent="0.25">
      <c r="B80" s="19"/>
      <c r="C80" s="37" t="s">
        <v>28</v>
      </c>
      <c r="D80" s="37" t="s">
        <v>29</v>
      </c>
      <c r="E80" s="47"/>
      <c r="F80" s="54">
        <v>6.4630033398699813E-2</v>
      </c>
      <c r="G80" s="60"/>
      <c r="H80" s="60"/>
      <c r="I80" s="60"/>
      <c r="J80" s="20"/>
      <c r="K80" s="61"/>
      <c r="L80" s="61"/>
      <c r="M80" s="61"/>
      <c r="N80" s="61"/>
      <c r="O80" s="20"/>
      <c r="P80" s="61"/>
      <c r="Q80" s="61"/>
      <c r="R80" s="61"/>
      <c r="S80" s="61"/>
      <c r="T80" s="20"/>
    </row>
    <row r="81" spans="2:20" x14ac:dyDescent="0.25">
      <c r="B81" s="19"/>
      <c r="C81" s="37" t="s">
        <v>30</v>
      </c>
      <c r="D81" s="37" t="s">
        <v>31</v>
      </c>
      <c r="E81" s="47"/>
      <c r="F81" s="54">
        <v>0.91121208961416456</v>
      </c>
      <c r="G81" s="60"/>
      <c r="H81" s="60"/>
      <c r="I81" s="60"/>
      <c r="J81" s="20"/>
      <c r="K81" s="61"/>
      <c r="L81" s="61"/>
      <c r="M81" s="61"/>
      <c r="N81" s="61"/>
      <c r="O81" s="20"/>
      <c r="P81" s="61"/>
      <c r="Q81" s="61"/>
      <c r="R81" s="61"/>
      <c r="S81" s="61"/>
      <c r="T81" s="20"/>
    </row>
    <row r="82" spans="2:20" x14ac:dyDescent="0.25">
      <c r="B82" s="19"/>
      <c r="C82" s="50" t="s">
        <v>32</v>
      </c>
      <c r="D82" s="50" t="s">
        <v>33</v>
      </c>
      <c r="E82" s="50"/>
      <c r="F82" s="43">
        <v>2.4157876987135632E-2</v>
      </c>
      <c r="G82" s="60"/>
      <c r="H82" s="60"/>
      <c r="I82" s="60"/>
      <c r="J82" s="20"/>
      <c r="K82" s="61"/>
      <c r="L82" s="61"/>
      <c r="M82" s="61"/>
      <c r="N82" s="61"/>
      <c r="O82" s="20"/>
      <c r="P82" s="61"/>
      <c r="Q82" s="61"/>
      <c r="R82" s="61"/>
      <c r="S82" s="61"/>
      <c r="T82" s="20"/>
    </row>
    <row r="83" spans="2:20" x14ac:dyDescent="0.25">
      <c r="B83" s="19"/>
      <c r="C83" s="37"/>
      <c r="D83" s="37"/>
      <c r="E83" s="37"/>
      <c r="F83" s="54">
        <v>1</v>
      </c>
      <c r="G83" s="60"/>
      <c r="H83" s="60"/>
      <c r="I83" s="60"/>
      <c r="J83" s="20"/>
      <c r="K83" s="61"/>
      <c r="L83" s="61"/>
      <c r="M83" s="61"/>
      <c r="N83" s="61"/>
      <c r="O83" s="20"/>
      <c r="P83" s="61"/>
      <c r="Q83" s="61"/>
      <c r="R83" s="61"/>
      <c r="S83" s="61"/>
      <c r="T83" s="20"/>
    </row>
    <row r="84" spans="2:20" x14ac:dyDescent="0.25">
      <c r="B84" s="19"/>
      <c r="C84" s="79" t="s">
        <v>23</v>
      </c>
      <c r="D84" s="37"/>
      <c r="E84" s="58"/>
      <c r="F84" s="80"/>
      <c r="G84" s="60"/>
      <c r="H84" s="60"/>
      <c r="I84" s="60"/>
      <c r="J84" s="20"/>
      <c r="K84" s="61"/>
      <c r="L84" s="61"/>
      <c r="M84" s="61"/>
      <c r="N84" s="61"/>
      <c r="O84" s="20"/>
      <c r="P84" s="61"/>
      <c r="Q84" s="61"/>
      <c r="R84" s="61"/>
      <c r="S84" s="61"/>
      <c r="T84" s="20"/>
    </row>
    <row r="85" spans="2:20" x14ac:dyDescent="0.25">
      <c r="B85" s="19"/>
      <c r="C85" s="23" t="s">
        <v>19</v>
      </c>
      <c r="D85" s="23" t="s">
        <v>20</v>
      </c>
      <c r="E85" s="23" t="s">
        <v>21</v>
      </c>
      <c r="F85" s="81">
        <v>2011</v>
      </c>
      <c r="G85" s="60"/>
      <c r="H85" s="60"/>
      <c r="I85" s="60"/>
      <c r="J85" s="20"/>
      <c r="K85" s="61"/>
      <c r="L85" s="61"/>
      <c r="M85" s="61"/>
      <c r="N85" s="61"/>
      <c r="O85" s="20"/>
      <c r="P85" s="61"/>
      <c r="Q85" s="61"/>
      <c r="R85" s="61"/>
      <c r="S85" s="61"/>
      <c r="T85" s="20"/>
    </row>
    <row r="86" spans="2:20" x14ac:dyDescent="0.25">
      <c r="B86" s="19"/>
      <c r="C86" s="37" t="s">
        <v>30</v>
      </c>
      <c r="D86" s="37" t="s">
        <v>31</v>
      </c>
      <c r="E86" s="47"/>
      <c r="F86" s="54">
        <v>1</v>
      </c>
      <c r="G86" s="60"/>
      <c r="H86" s="60"/>
      <c r="I86" s="60"/>
      <c r="J86" s="20"/>
      <c r="K86" s="61"/>
      <c r="L86" s="61"/>
      <c r="M86" s="61"/>
      <c r="N86" s="61"/>
      <c r="O86" s="20"/>
      <c r="P86" s="61"/>
      <c r="Q86" s="61"/>
      <c r="R86" s="61"/>
      <c r="S86" s="61"/>
      <c r="T86" s="20"/>
    </row>
    <row r="87" spans="2:20" x14ac:dyDescent="0.25">
      <c r="B87" s="19"/>
      <c r="C87" s="37" t="s">
        <v>32</v>
      </c>
      <c r="D87" s="37" t="s">
        <v>33</v>
      </c>
      <c r="E87" s="47"/>
      <c r="F87" s="54">
        <v>0</v>
      </c>
      <c r="G87" s="60"/>
      <c r="H87" s="60"/>
      <c r="I87" s="60"/>
      <c r="J87" s="20"/>
      <c r="K87" s="61"/>
      <c r="L87" s="61"/>
      <c r="M87" s="61"/>
      <c r="N87" s="61"/>
      <c r="O87" s="20"/>
      <c r="P87" s="61"/>
      <c r="Q87" s="61"/>
      <c r="R87" s="61"/>
      <c r="S87" s="61"/>
      <c r="T87" s="20"/>
    </row>
    <row r="88" spans="2:20" x14ac:dyDescent="0.25">
      <c r="B88" s="19"/>
      <c r="C88" s="50" t="s">
        <v>35</v>
      </c>
      <c r="D88" s="50" t="s">
        <v>36</v>
      </c>
      <c r="E88" s="55" t="s">
        <v>37</v>
      </c>
      <c r="F88" s="43">
        <v>0</v>
      </c>
      <c r="G88" s="60"/>
      <c r="H88" s="60"/>
      <c r="I88" s="60"/>
      <c r="J88" s="20"/>
      <c r="K88" s="61"/>
      <c r="L88" s="61"/>
      <c r="M88" s="61"/>
      <c r="N88" s="61"/>
      <c r="O88" s="20"/>
      <c r="P88" s="61"/>
      <c r="Q88" s="61"/>
      <c r="R88" s="61"/>
      <c r="S88" s="61"/>
      <c r="T88" s="20"/>
    </row>
    <row r="89" spans="2:20" x14ac:dyDescent="0.25">
      <c r="B89" s="19"/>
      <c r="C89" s="37"/>
      <c r="D89" s="37"/>
      <c r="E89" s="58"/>
      <c r="F89" s="80">
        <v>1</v>
      </c>
      <c r="G89" s="60"/>
      <c r="H89" s="60"/>
      <c r="I89" s="60"/>
      <c r="J89" s="20"/>
      <c r="K89" s="61"/>
      <c r="L89" s="61"/>
      <c r="M89" s="61"/>
      <c r="N89" s="61"/>
      <c r="O89" s="20"/>
      <c r="P89" s="61"/>
      <c r="Q89" s="61"/>
      <c r="R89" s="61"/>
      <c r="S89" s="61"/>
      <c r="T89" s="20"/>
    </row>
    <row r="90" spans="2:20" x14ac:dyDescent="0.25">
      <c r="B90" s="19"/>
      <c r="C90" s="79" t="s">
        <v>57</v>
      </c>
      <c r="D90" s="37"/>
      <c r="E90" s="58"/>
      <c r="F90" s="80"/>
      <c r="G90" s="60"/>
      <c r="H90" s="60"/>
      <c r="I90" s="60"/>
      <c r="J90" s="20"/>
      <c r="K90" s="61"/>
      <c r="L90" s="61"/>
      <c r="M90" s="61"/>
      <c r="N90" s="61"/>
      <c r="O90" s="20"/>
      <c r="P90" s="61"/>
      <c r="Q90" s="61"/>
      <c r="R90" s="61"/>
      <c r="S90" s="61"/>
      <c r="T90" s="20"/>
    </row>
    <row r="91" spans="2:20" x14ac:dyDescent="0.25">
      <c r="B91" s="19"/>
      <c r="C91" s="23" t="s">
        <v>19</v>
      </c>
      <c r="D91" s="23" t="s">
        <v>20</v>
      </c>
      <c r="E91" s="23" t="s">
        <v>21</v>
      </c>
      <c r="F91" s="81">
        <v>2011</v>
      </c>
      <c r="G91" s="60"/>
      <c r="H91" s="60"/>
      <c r="I91" s="60"/>
      <c r="J91" s="20"/>
      <c r="K91" s="61"/>
      <c r="L91" s="61"/>
      <c r="M91" s="61"/>
      <c r="N91" s="61"/>
      <c r="O91" s="20"/>
      <c r="P91" s="61"/>
      <c r="Q91" s="61"/>
      <c r="R91" s="61"/>
      <c r="S91" s="61"/>
      <c r="T91" s="20"/>
    </row>
    <row r="92" spans="2:20" x14ac:dyDescent="0.25">
      <c r="B92" s="19"/>
      <c r="C92" s="37" t="s">
        <v>30</v>
      </c>
      <c r="D92" s="37" t="s">
        <v>31</v>
      </c>
      <c r="E92" s="47"/>
      <c r="F92" s="54">
        <v>0.95130251377862896</v>
      </c>
      <c r="G92" s="60"/>
      <c r="H92" s="60"/>
      <c r="I92" s="60"/>
      <c r="J92" s="20"/>
      <c r="K92" s="61"/>
      <c r="L92" s="61"/>
      <c r="M92" s="61"/>
      <c r="N92" s="61"/>
      <c r="O92" s="20"/>
      <c r="P92" s="61"/>
      <c r="Q92" s="61"/>
      <c r="R92" s="61"/>
      <c r="S92" s="61"/>
      <c r="T92" s="20"/>
    </row>
    <row r="93" spans="2:20" x14ac:dyDescent="0.25">
      <c r="B93" s="19"/>
      <c r="C93" s="37" t="s">
        <v>39</v>
      </c>
      <c r="D93" s="37" t="s">
        <v>40</v>
      </c>
      <c r="E93" s="47"/>
      <c r="F93" s="54">
        <v>6.8811665312806872E-3</v>
      </c>
      <c r="G93" s="60"/>
      <c r="H93" s="60"/>
      <c r="I93" s="60"/>
      <c r="J93" s="20"/>
      <c r="K93" s="61"/>
      <c r="L93" s="61"/>
      <c r="M93" s="61"/>
      <c r="N93" s="61"/>
      <c r="O93" s="20"/>
      <c r="P93" s="61"/>
      <c r="Q93" s="61"/>
      <c r="R93" s="61"/>
      <c r="S93" s="61"/>
      <c r="T93" s="20"/>
    </row>
    <row r="94" spans="2:20" x14ac:dyDescent="0.25">
      <c r="B94" s="19"/>
      <c r="C94" s="37" t="s">
        <v>41</v>
      </c>
      <c r="D94" s="37" t="s">
        <v>42</v>
      </c>
      <c r="E94" s="58"/>
      <c r="F94" s="54">
        <v>4.181631969009033E-2</v>
      </c>
      <c r="G94" s="60"/>
      <c r="H94" s="60"/>
      <c r="I94" s="60"/>
      <c r="J94" s="20"/>
      <c r="K94" s="61"/>
      <c r="L94" s="61"/>
      <c r="M94" s="61"/>
      <c r="N94" s="61"/>
      <c r="O94" s="20"/>
      <c r="P94" s="61"/>
      <c r="Q94" s="61"/>
      <c r="R94" s="61"/>
      <c r="S94" s="61"/>
      <c r="T94" s="20"/>
    </row>
    <row r="95" spans="2:20" x14ac:dyDescent="0.25">
      <c r="B95" s="19"/>
      <c r="C95" s="37" t="s">
        <v>32</v>
      </c>
      <c r="D95" s="37" t="s">
        <v>33</v>
      </c>
      <c r="E95" s="58"/>
      <c r="F95" s="54">
        <v>0</v>
      </c>
      <c r="G95" s="60"/>
      <c r="H95" s="60"/>
      <c r="I95" s="60"/>
      <c r="J95" s="20"/>
      <c r="K95" s="61"/>
      <c r="L95" s="61"/>
      <c r="M95" s="61"/>
      <c r="N95" s="61"/>
      <c r="O95" s="20"/>
      <c r="P95" s="61"/>
      <c r="Q95" s="61"/>
      <c r="R95" s="61"/>
      <c r="S95" s="61"/>
      <c r="T95" s="20"/>
    </row>
    <row r="96" spans="2:20" x14ac:dyDescent="0.25">
      <c r="B96" s="19"/>
      <c r="C96" s="50" t="s">
        <v>43</v>
      </c>
      <c r="D96" s="50" t="s">
        <v>44</v>
      </c>
      <c r="E96" s="55"/>
      <c r="F96" s="43">
        <v>0</v>
      </c>
      <c r="G96" s="60"/>
      <c r="H96" s="60"/>
      <c r="I96" s="60"/>
      <c r="J96" s="20"/>
      <c r="K96" s="61"/>
      <c r="L96" s="61"/>
      <c r="M96" s="61"/>
      <c r="N96" s="61"/>
      <c r="O96" s="20"/>
      <c r="P96" s="61"/>
      <c r="Q96" s="61"/>
      <c r="R96" s="61"/>
      <c r="S96" s="61"/>
      <c r="T96" s="20"/>
    </row>
    <row r="97" spans="2:20" x14ac:dyDescent="0.25">
      <c r="B97" s="19"/>
      <c r="C97" s="37"/>
      <c r="D97" s="37"/>
      <c r="E97" s="58"/>
      <c r="F97" s="48">
        <v>1</v>
      </c>
      <c r="G97" s="60"/>
      <c r="H97" s="60"/>
      <c r="I97" s="60"/>
      <c r="J97" s="20"/>
      <c r="K97" s="61"/>
      <c r="L97" s="61"/>
      <c r="M97" s="61"/>
      <c r="N97" s="61"/>
      <c r="O97" s="20"/>
      <c r="P97" s="61"/>
      <c r="Q97" s="61"/>
      <c r="R97" s="61"/>
      <c r="S97" s="61"/>
      <c r="T97" s="20"/>
    </row>
    <row r="98" spans="2:20" x14ac:dyDescent="0.25">
      <c r="B98" s="19"/>
      <c r="C98" s="37"/>
      <c r="D98" s="37"/>
      <c r="E98" s="58"/>
      <c r="F98" s="48"/>
      <c r="G98" s="60"/>
      <c r="H98" s="60"/>
      <c r="I98" s="60"/>
      <c r="J98" s="20"/>
      <c r="K98" s="61"/>
      <c r="L98" s="61"/>
      <c r="M98" s="61"/>
      <c r="N98" s="61"/>
      <c r="O98" s="20"/>
      <c r="P98" s="61"/>
      <c r="Q98" s="61"/>
      <c r="R98" s="61"/>
      <c r="S98" s="61"/>
      <c r="T98" s="20"/>
    </row>
    <row r="99" spans="2:20" x14ac:dyDescent="0.25">
      <c r="B99" s="19"/>
      <c r="C99" s="65" t="s">
        <v>58</v>
      </c>
      <c r="D99" s="37"/>
      <c r="E99" s="58"/>
      <c r="F99" s="48"/>
      <c r="G99" s="60"/>
      <c r="H99" s="60"/>
      <c r="I99" s="60"/>
      <c r="J99" s="20"/>
      <c r="K99" s="61"/>
      <c r="L99" s="61"/>
      <c r="M99" s="61"/>
      <c r="N99" s="61"/>
      <c r="O99" s="20"/>
      <c r="P99" s="61"/>
      <c r="Q99" s="61"/>
      <c r="R99" s="61"/>
      <c r="S99" s="61"/>
      <c r="T99" s="20"/>
    </row>
    <row r="100" spans="2:20" x14ac:dyDescent="0.25">
      <c r="B100" s="19"/>
      <c r="C100" s="37"/>
      <c r="D100" s="37"/>
      <c r="E100" s="58"/>
      <c r="F100" s="48"/>
      <c r="G100" s="60"/>
      <c r="H100" s="60"/>
      <c r="I100" s="60"/>
      <c r="J100" s="20"/>
      <c r="K100" s="61"/>
      <c r="L100" s="61"/>
      <c r="M100" s="61"/>
      <c r="N100" s="61"/>
      <c r="O100" s="20"/>
      <c r="P100" s="61"/>
      <c r="Q100" s="61"/>
      <c r="R100" s="61"/>
      <c r="S100" s="61"/>
      <c r="T100" s="20"/>
    </row>
    <row r="101" spans="2:20" x14ac:dyDescent="0.25">
      <c r="B101" s="19"/>
      <c r="C101" s="23" t="s">
        <v>53</v>
      </c>
      <c r="D101" s="23" t="s">
        <v>20</v>
      </c>
      <c r="E101" s="23" t="s">
        <v>21</v>
      </c>
      <c r="F101" s="48"/>
      <c r="G101" s="60"/>
      <c r="H101" s="82" t="s">
        <v>48</v>
      </c>
      <c r="I101" s="32"/>
      <c r="J101" s="82" t="s">
        <v>49</v>
      </c>
      <c r="K101" s="20"/>
      <c r="L101" s="82" t="s">
        <v>27</v>
      </c>
      <c r="M101" s="61"/>
      <c r="N101" s="61"/>
      <c r="O101" s="20"/>
      <c r="P101" s="61"/>
      <c r="Q101" s="61"/>
      <c r="R101" s="61"/>
      <c r="S101" s="61"/>
      <c r="T101" s="20"/>
    </row>
    <row r="102" spans="2:20" x14ac:dyDescent="0.25">
      <c r="B102" s="19"/>
      <c r="C102" s="20" t="s">
        <v>22</v>
      </c>
      <c r="D102" s="37"/>
      <c r="E102" s="37"/>
      <c r="F102" s="48"/>
      <c r="G102" s="60"/>
      <c r="H102" s="83">
        <v>5.0000000000000001E-3</v>
      </c>
      <c r="I102" s="52"/>
      <c r="J102" s="83">
        <v>7.4999999999999997E-3</v>
      </c>
      <c r="K102" s="52"/>
      <c r="L102" s="83">
        <v>0.01</v>
      </c>
      <c r="M102" s="61"/>
      <c r="N102" s="61"/>
      <c r="O102" s="20"/>
      <c r="P102" s="61"/>
      <c r="Q102" s="61"/>
      <c r="R102" s="61"/>
      <c r="S102" s="61"/>
      <c r="T102" s="20"/>
    </row>
    <row r="103" spans="2:20" x14ac:dyDescent="0.25">
      <c r="B103" s="19"/>
      <c r="C103" s="20" t="s">
        <v>23</v>
      </c>
      <c r="D103" s="37"/>
      <c r="E103" s="58"/>
      <c r="F103" s="48"/>
      <c r="G103" s="60"/>
      <c r="H103" s="83">
        <v>5.0000000000000001E-3</v>
      </c>
      <c r="I103" s="52"/>
      <c r="J103" s="83">
        <v>7.4999999999999997E-3</v>
      </c>
      <c r="K103" s="52"/>
      <c r="L103" s="83">
        <v>0.01</v>
      </c>
      <c r="M103" s="61"/>
      <c r="N103" s="61"/>
      <c r="O103" s="20"/>
      <c r="P103" s="61"/>
      <c r="Q103" s="61"/>
      <c r="R103" s="61"/>
      <c r="S103" s="61"/>
      <c r="T103" s="20"/>
    </row>
    <row r="104" spans="2:20" x14ac:dyDescent="0.25">
      <c r="B104" s="19"/>
      <c r="C104" s="42" t="s">
        <v>24</v>
      </c>
      <c r="D104" s="50"/>
      <c r="E104" s="55"/>
      <c r="F104" s="48"/>
      <c r="G104" s="60"/>
      <c r="H104" s="84">
        <v>5.0000000000000001E-3</v>
      </c>
      <c r="I104" s="52"/>
      <c r="J104" s="84">
        <v>0.01</v>
      </c>
      <c r="K104" s="52"/>
      <c r="L104" s="84">
        <v>1.4999999999999999E-2</v>
      </c>
      <c r="M104" s="61"/>
      <c r="N104" s="61"/>
      <c r="O104" s="20"/>
      <c r="P104" s="61"/>
      <c r="Q104" s="61"/>
      <c r="R104" s="61"/>
      <c r="S104" s="61"/>
      <c r="T104" s="20"/>
    </row>
    <row r="105" spans="2:20" x14ac:dyDescent="0.25">
      <c r="B105" s="19"/>
      <c r="C105" s="37"/>
      <c r="D105" s="37"/>
      <c r="E105" s="58"/>
      <c r="F105" s="48"/>
      <c r="G105" s="60"/>
      <c r="H105" s="60"/>
      <c r="I105" s="60"/>
      <c r="J105" s="20"/>
      <c r="K105" s="61"/>
      <c r="L105" s="61"/>
      <c r="M105" s="61"/>
      <c r="N105" s="61"/>
      <c r="O105" s="20"/>
      <c r="P105" s="61"/>
      <c r="Q105" s="61"/>
      <c r="R105" s="61"/>
      <c r="S105" s="61"/>
      <c r="T105" s="20"/>
    </row>
    <row r="106" spans="2:20" x14ac:dyDescent="0.25">
      <c r="B106" s="19"/>
      <c r="C106" s="65" t="s">
        <v>59</v>
      </c>
      <c r="D106" s="37"/>
      <c r="E106" s="58"/>
      <c r="F106" s="59"/>
      <c r="G106" s="60"/>
      <c r="H106" s="60"/>
      <c r="I106" s="60"/>
      <c r="J106" s="20"/>
      <c r="K106" s="61"/>
      <c r="L106" s="61"/>
      <c r="M106" s="61"/>
      <c r="N106" s="61"/>
      <c r="O106" s="20"/>
      <c r="P106" s="61"/>
      <c r="Q106" s="61"/>
      <c r="R106" s="61"/>
      <c r="S106" s="61"/>
      <c r="T106" s="20"/>
    </row>
    <row r="107" spans="2:20" x14ac:dyDescent="0.25">
      <c r="B107" s="19"/>
      <c r="C107" s="37"/>
      <c r="D107" s="37"/>
      <c r="E107" s="58"/>
      <c r="F107" s="60" t="s">
        <v>93</v>
      </c>
      <c r="G107" s="60"/>
      <c r="H107" s="60"/>
      <c r="I107" s="60"/>
      <c r="J107" s="20"/>
      <c r="K107" s="61"/>
      <c r="L107" s="61"/>
      <c r="M107" s="61"/>
      <c r="N107" s="61"/>
      <c r="O107" s="20"/>
      <c r="P107" s="61"/>
      <c r="Q107" s="61"/>
      <c r="R107" s="61"/>
      <c r="S107" s="61"/>
      <c r="T107" s="20"/>
    </row>
    <row r="108" spans="2:20" x14ac:dyDescent="0.25">
      <c r="B108" s="19"/>
      <c r="C108" s="23" t="s">
        <v>53</v>
      </c>
      <c r="D108" s="23" t="s">
        <v>20</v>
      </c>
      <c r="E108" s="23" t="s">
        <v>21</v>
      </c>
      <c r="F108" s="23">
        <v>2011</v>
      </c>
      <c r="G108" s="60"/>
      <c r="H108" s="60"/>
      <c r="I108" s="60"/>
      <c r="J108" s="20"/>
      <c r="K108" s="61"/>
      <c r="L108" s="61"/>
      <c r="M108" s="61"/>
      <c r="N108" s="61"/>
      <c r="O108" s="20"/>
      <c r="P108" s="61"/>
      <c r="Q108" s="61"/>
      <c r="R108" s="61"/>
      <c r="S108" s="61"/>
      <c r="T108" s="20"/>
    </row>
    <row r="109" spans="2:20" x14ac:dyDescent="0.25">
      <c r="B109" s="19"/>
      <c r="C109" s="20" t="s">
        <v>22</v>
      </c>
      <c r="D109" s="37"/>
      <c r="E109" s="37"/>
      <c r="F109" s="85">
        <v>7.678244534141266E-6</v>
      </c>
      <c r="G109" s="86"/>
      <c r="H109" s="60"/>
      <c r="I109" s="60"/>
      <c r="J109" s="20"/>
      <c r="K109" s="61"/>
      <c r="L109" s="61"/>
      <c r="M109" s="61"/>
      <c r="N109" s="61"/>
      <c r="O109" s="20"/>
      <c r="P109" s="61"/>
      <c r="Q109" s="61"/>
      <c r="R109" s="61"/>
      <c r="S109" s="61"/>
      <c r="T109" s="20"/>
    </row>
    <row r="110" spans="2:20" x14ac:dyDescent="0.25">
      <c r="B110" s="19"/>
      <c r="C110" s="20" t="s">
        <v>23</v>
      </c>
      <c r="D110" s="37"/>
      <c r="E110" s="58"/>
      <c r="F110" s="85">
        <v>6.7095196074106862E-7</v>
      </c>
      <c r="G110" s="60"/>
      <c r="H110" s="60"/>
      <c r="I110" s="60"/>
      <c r="J110" s="20"/>
      <c r="K110" s="61"/>
      <c r="L110" s="61"/>
      <c r="M110" s="61"/>
      <c r="N110" s="61"/>
      <c r="O110" s="20"/>
      <c r="P110" s="61"/>
      <c r="Q110" s="61"/>
      <c r="R110" s="61"/>
      <c r="S110" s="61"/>
      <c r="T110" s="20"/>
    </row>
    <row r="111" spans="2:20" x14ac:dyDescent="0.25">
      <c r="B111" s="19"/>
      <c r="C111" s="42" t="s">
        <v>24</v>
      </c>
      <c r="D111" s="50"/>
      <c r="E111" s="55"/>
      <c r="F111" s="87">
        <v>5.7501326814264126E-7</v>
      </c>
      <c r="G111" s="60"/>
      <c r="H111" s="60"/>
      <c r="I111" s="60"/>
      <c r="J111" s="20"/>
      <c r="K111" s="61"/>
      <c r="L111" s="61"/>
      <c r="M111" s="61"/>
      <c r="N111" s="61"/>
      <c r="O111" s="20"/>
      <c r="P111" s="61"/>
      <c r="Q111" s="61"/>
      <c r="R111" s="61"/>
      <c r="S111" s="61"/>
      <c r="T111" s="20"/>
    </row>
    <row r="112" spans="2:20" x14ac:dyDescent="0.25">
      <c r="B112" s="19"/>
      <c r="C112" s="37"/>
      <c r="D112" s="37"/>
      <c r="E112" s="58"/>
      <c r="F112" s="59"/>
      <c r="G112" s="60"/>
      <c r="H112" s="60"/>
      <c r="I112" s="60"/>
      <c r="J112" s="20"/>
      <c r="K112" s="61"/>
      <c r="L112" s="61"/>
      <c r="M112" s="61"/>
      <c r="N112" s="61"/>
      <c r="O112" s="20"/>
      <c r="P112" s="61"/>
      <c r="Q112" s="61"/>
      <c r="R112" s="61"/>
      <c r="S112" s="61"/>
      <c r="T112" s="20"/>
    </row>
    <row r="113" spans="2:20" x14ac:dyDescent="0.25">
      <c r="B113" s="19"/>
      <c r="C113" s="37"/>
      <c r="D113" s="37"/>
      <c r="E113" s="58"/>
      <c r="F113" s="59"/>
      <c r="G113" s="60"/>
      <c r="H113" s="60"/>
      <c r="I113" s="60"/>
      <c r="J113" s="20"/>
      <c r="K113" s="61"/>
      <c r="L113" s="61"/>
      <c r="M113" s="61"/>
      <c r="N113" s="61"/>
      <c r="O113" s="20"/>
      <c r="P113" s="61"/>
      <c r="Q113" s="61"/>
      <c r="R113" s="61"/>
      <c r="S113" s="61"/>
      <c r="T113" s="20"/>
    </row>
    <row r="114" spans="2:20" x14ac:dyDescent="0.25">
      <c r="B114" s="19"/>
      <c r="C114" s="37"/>
      <c r="D114" s="37"/>
      <c r="E114" s="58"/>
      <c r="F114" s="59"/>
      <c r="G114" s="60"/>
      <c r="H114" s="60"/>
      <c r="I114" s="60"/>
      <c r="J114" s="20"/>
      <c r="K114" s="61"/>
      <c r="L114" s="61"/>
      <c r="M114" s="61"/>
      <c r="N114" s="61"/>
      <c r="O114" s="20"/>
      <c r="P114" s="61"/>
      <c r="Q114" s="61"/>
      <c r="R114" s="61"/>
      <c r="S114" s="61"/>
      <c r="T114" s="20"/>
    </row>
    <row r="115" spans="2:20" x14ac:dyDescent="0.25">
      <c r="B115" s="29" t="s">
        <v>60</v>
      </c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1"/>
    </row>
    <row r="116" spans="2:20" x14ac:dyDescent="0.25">
      <c r="B116" s="19"/>
      <c r="C116" s="37"/>
      <c r="D116" s="37"/>
      <c r="E116" s="58"/>
      <c r="F116" s="59"/>
      <c r="G116" s="60"/>
      <c r="H116" s="60"/>
      <c r="I116" s="60"/>
      <c r="J116" s="20"/>
      <c r="K116" s="61"/>
      <c r="L116" s="61"/>
      <c r="M116" s="61"/>
      <c r="N116" s="61"/>
      <c r="O116" s="20"/>
      <c r="P116" s="61"/>
      <c r="Q116" s="61"/>
      <c r="R116" s="61"/>
      <c r="S116" s="61"/>
      <c r="T116" s="20"/>
    </row>
    <row r="117" spans="2:20" x14ac:dyDescent="0.25">
      <c r="B117" s="19"/>
      <c r="C117" s="65" t="s">
        <v>61</v>
      </c>
      <c r="D117" s="37"/>
      <c r="E117" s="58"/>
      <c r="F117" s="59"/>
      <c r="G117" s="60"/>
      <c r="H117" s="60"/>
      <c r="I117" s="60"/>
      <c r="J117" s="20"/>
      <c r="K117" s="61"/>
      <c r="L117" s="61"/>
      <c r="M117" s="61"/>
      <c r="N117" s="61"/>
      <c r="O117" s="20"/>
      <c r="P117" s="61"/>
      <c r="Q117" s="61"/>
      <c r="R117" s="61"/>
      <c r="S117" s="61"/>
      <c r="T117" s="20"/>
    </row>
    <row r="118" spans="2:20" x14ac:dyDescent="0.25">
      <c r="B118" s="19"/>
      <c r="C118" s="20"/>
      <c r="D118" s="20"/>
      <c r="E118" s="20"/>
      <c r="F118" s="59"/>
      <c r="G118" s="60"/>
      <c r="H118" s="60"/>
      <c r="I118" s="60"/>
      <c r="J118" s="20"/>
      <c r="K118" s="61"/>
      <c r="L118" s="61"/>
      <c r="M118" s="61"/>
      <c r="N118" s="88" t="s">
        <v>91</v>
      </c>
      <c r="O118" s="20"/>
      <c r="P118" s="61"/>
      <c r="Q118" s="61"/>
      <c r="R118" s="61"/>
      <c r="S118" s="61"/>
      <c r="T118" s="20"/>
    </row>
    <row r="119" spans="2:20" x14ac:dyDescent="0.25">
      <c r="B119" s="19"/>
      <c r="C119" s="23" t="s">
        <v>47</v>
      </c>
      <c r="D119" s="23" t="s">
        <v>20</v>
      </c>
      <c r="E119" s="23" t="s">
        <v>21</v>
      </c>
      <c r="F119" s="89">
        <v>2011</v>
      </c>
      <c r="G119" s="90">
        <v>2015</v>
      </c>
      <c r="H119" s="90">
        <v>2020</v>
      </c>
      <c r="I119" s="90">
        <v>2025</v>
      </c>
      <c r="J119" s="90">
        <v>2030</v>
      </c>
      <c r="K119" s="90">
        <v>2035</v>
      </c>
      <c r="L119" s="90">
        <v>2040</v>
      </c>
      <c r="M119" s="90">
        <v>2045</v>
      </c>
      <c r="N119" s="90">
        <v>2050</v>
      </c>
      <c r="O119" s="37"/>
      <c r="P119" s="37"/>
      <c r="Q119" s="37"/>
      <c r="R119" s="37"/>
      <c r="S119" s="37"/>
      <c r="T119" s="37"/>
    </row>
    <row r="120" spans="2:20" x14ac:dyDescent="0.25">
      <c r="B120" s="19"/>
      <c r="C120" s="67" t="s">
        <v>50</v>
      </c>
      <c r="D120" s="67"/>
      <c r="E120" s="68"/>
      <c r="F120" s="91">
        <v>28069898</v>
      </c>
      <c r="G120" s="92">
        <v>36793910.299506977</v>
      </c>
      <c r="H120" s="92">
        <v>51605362.569794081</v>
      </c>
      <c r="I120" s="92">
        <v>72379190.585665673</v>
      </c>
      <c r="J120" s="92">
        <v>106348776.90357684</v>
      </c>
      <c r="K120" s="92">
        <v>156261243.83776486</v>
      </c>
      <c r="L120" s="92">
        <v>199433344.44345605</v>
      </c>
      <c r="M120" s="92">
        <v>254533100.46089479</v>
      </c>
      <c r="N120" s="92">
        <v>324855903.16420031</v>
      </c>
      <c r="O120" s="20"/>
      <c r="P120" s="61"/>
      <c r="Q120" s="61"/>
      <c r="R120" s="61"/>
      <c r="S120" s="61"/>
      <c r="T120" s="20"/>
    </row>
    <row r="121" spans="2:20" x14ac:dyDescent="0.25">
      <c r="B121" s="19"/>
      <c r="C121" s="37"/>
      <c r="D121" s="37"/>
      <c r="E121" s="58"/>
      <c r="F121" s="59"/>
      <c r="G121" s="60"/>
      <c r="H121" s="60"/>
      <c r="I121" s="60"/>
      <c r="J121" s="20"/>
      <c r="K121" s="61"/>
      <c r="L121" s="61"/>
      <c r="M121" s="61"/>
      <c r="N121" s="61"/>
      <c r="O121" s="20"/>
      <c r="P121" s="61"/>
      <c r="Q121" s="61"/>
      <c r="R121" s="61"/>
      <c r="S121" s="61"/>
      <c r="T121" s="20"/>
    </row>
    <row r="122" spans="2:20" x14ac:dyDescent="0.25">
      <c r="B122" s="19"/>
      <c r="C122" s="65" t="s">
        <v>62</v>
      </c>
      <c r="D122" s="37"/>
      <c r="E122" s="58"/>
      <c r="F122" s="59"/>
      <c r="G122" s="60"/>
      <c r="H122" s="60"/>
      <c r="I122" s="60"/>
      <c r="J122" s="20"/>
      <c r="K122" s="61"/>
      <c r="L122" s="61"/>
      <c r="M122" s="61"/>
      <c r="N122" s="61"/>
      <c r="O122" s="20"/>
      <c r="P122" s="61"/>
      <c r="Q122" s="61"/>
      <c r="R122" s="61"/>
      <c r="S122" s="61"/>
      <c r="T122" s="20"/>
    </row>
    <row r="123" spans="2:20" x14ac:dyDescent="0.25">
      <c r="B123" s="19"/>
      <c r="C123" s="37"/>
      <c r="D123" s="37"/>
      <c r="E123" s="58"/>
      <c r="F123" s="59"/>
      <c r="G123" s="60"/>
      <c r="H123" s="60"/>
      <c r="I123" s="60"/>
      <c r="J123" s="20"/>
      <c r="K123" s="61"/>
      <c r="L123" s="61"/>
      <c r="M123" s="61"/>
      <c r="N123" s="88"/>
      <c r="O123" s="20"/>
      <c r="P123" s="61"/>
      <c r="Q123" s="61"/>
      <c r="R123" s="61"/>
      <c r="S123" s="61"/>
      <c r="T123" s="20"/>
    </row>
    <row r="124" spans="2:20" x14ac:dyDescent="0.25">
      <c r="B124" s="19"/>
      <c r="C124" s="23" t="s">
        <v>53</v>
      </c>
      <c r="D124" s="23" t="s">
        <v>20</v>
      </c>
      <c r="E124" s="23" t="s">
        <v>21</v>
      </c>
      <c r="F124" s="89">
        <v>2011</v>
      </c>
      <c r="G124" s="90">
        <v>2015</v>
      </c>
      <c r="H124" s="90">
        <v>2020</v>
      </c>
      <c r="I124" s="90">
        <v>2025</v>
      </c>
      <c r="J124" s="90">
        <v>2030</v>
      </c>
      <c r="K124" s="90">
        <v>2035</v>
      </c>
      <c r="L124" s="90">
        <v>2040</v>
      </c>
      <c r="M124" s="90">
        <v>2045</v>
      </c>
      <c r="N124" s="90">
        <v>2050</v>
      </c>
      <c r="O124" s="20"/>
      <c r="P124" s="61"/>
      <c r="Q124" s="61"/>
      <c r="R124" s="61"/>
      <c r="S124" s="61"/>
      <c r="T124" s="20"/>
    </row>
    <row r="125" spans="2:20" x14ac:dyDescent="0.25">
      <c r="B125" s="19"/>
      <c r="C125" s="20" t="s">
        <v>22</v>
      </c>
      <c r="D125" s="37"/>
      <c r="E125" s="37"/>
      <c r="F125" s="93">
        <v>0.6829255408470033</v>
      </c>
      <c r="G125" s="52">
        <v>0.6829255408470033</v>
      </c>
      <c r="H125" s="52">
        <v>0.6829255408470033</v>
      </c>
      <c r="I125" s="52">
        <v>0.6829255408470033</v>
      </c>
      <c r="J125" s="52">
        <v>0.6829255408470033</v>
      </c>
      <c r="K125" s="52">
        <v>0.6829255408470033</v>
      </c>
      <c r="L125" s="52">
        <v>0.6829255408470033</v>
      </c>
      <c r="M125" s="52">
        <v>0.6829255408470033</v>
      </c>
      <c r="N125" s="52">
        <v>0.6829255408470033</v>
      </c>
      <c r="O125" s="20"/>
      <c r="P125" s="61"/>
      <c r="Q125" s="61"/>
      <c r="R125" s="61"/>
      <c r="S125" s="61"/>
      <c r="T125" s="20"/>
    </row>
    <row r="126" spans="2:20" x14ac:dyDescent="0.25">
      <c r="B126" s="19"/>
      <c r="C126" s="20" t="s">
        <v>23</v>
      </c>
      <c r="D126" s="37"/>
      <c r="E126" s="58"/>
      <c r="F126" s="93">
        <v>1.2151366024220907E-2</v>
      </c>
      <c r="G126" s="52">
        <v>1.2151366024220907E-2</v>
      </c>
      <c r="H126" s="52">
        <v>1.2151366024220907E-2</v>
      </c>
      <c r="I126" s="52">
        <v>1.2151366024220907E-2</v>
      </c>
      <c r="J126" s="52">
        <v>1.2151366024220907E-2</v>
      </c>
      <c r="K126" s="52">
        <v>1.2151366024220907E-2</v>
      </c>
      <c r="L126" s="52">
        <v>1.2151366024220907E-2</v>
      </c>
      <c r="M126" s="52">
        <v>1.2151366024220907E-2</v>
      </c>
      <c r="N126" s="94">
        <v>1.2151366024220907E-2</v>
      </c>
      <c r="O126" s="20"/>
      <c r="P126" s="61"/>
      <c r="Q126" s="61"/>
      <c r="R126" s="61"/>
      <c r="S126" s="61"/>
      <c r="T126" s="20"/>
    </row>
    <row r="127" spans="2:20" x14ac:dyDescent="0.25">
      <c r="B127" s="19"/>
      <c r="C127" s="42" t="s">
        <v>24</v>
      </c>
      <c r="D127" s="50"/>
      <c r="E127" s="55"/>
      <c r="F127" s="95">
        <v>0.3049230931287758</v>
      </c>
      <c r="G127" s="96">
        <v>0.3049230931287758</v>
      </c>
      <c r="H127" s="96">
        <v>0.3049230931287758</v>
      </c>
      <c r="I127" s="96">
        <v>0.3049230931287758</v>
      </c>
      <c r="J127" s="96">
        <v>0.3049230931287758</v>
      </c>
      <c r="K127" s="96">
        <v>0.3049230931287758</v>
      </c>
      <c r="L127" s="96">
        <v>0.3049230931287758</v>
      </c>
      <c r="M127" s="96">
        <v>0.3049230931287758</v>
      </c>
      <c r="N127" s="96">
        <v>0.3049230931287758</v>
      </c>
      <c r="O127" s="20"/>
      <c r="P127" s="61"/>
      <c r="Q127" s="61"/>
      <c r="R127" s="61"/>
      <c r="S127" s="61"/>
      <c r="T127" s="20"/>
    </row>
    <row r="128" spans="2:20" x14ac:dyDescent="0.25">
      <c r="B128" s="19"/>
      <c r="C128" s="37"/>
      <c r="D128" s="37"/>
      <c r="E128" s="58"/>
      <c r="F128" s="59"/>
      <c r="G128" s="60"/>
      <c r="H128" s="60"/>
      <c r="I128" s="60"/>
      <c r="J128" s="20"/>
      <c r="K128" s="61"/>
      <c r="L128" s="61"/>
      <c r="M128" s="61"/>
      <c r="N128" s="61"/>
      <c r="O128" s="20"/>
      <c r="P128" s="61"/>
      <c r="Q128" s="61"/>
      <c r="R128" s="61"/>
      <c r="S128" s="61"/>
      <c r="T128" s="20"/>
    </row>
    <row r="129" spans="2:20" x14ac:dyDescent="0.25">
      <c r="B129" s="19"/>
      <c r="C129" s="65" t="s">
        <v>63</v>
      </c>
      <c r="D129" s="37"/>
      <c r="E129" s="58"/>
      <c r="F129" s="59"/>
      <c r="G129" s="60"/>
      <c r="H129" s="60"/>
      <c r="I129" s="60"/>
      <c r="J129" s="20"/>
      <c r="K129" s="61"/>
      <c r="L129" s="61"/>
      <c r="M129" s="61"/>
      <c r="N129" s="61"/>
      <c r="O129" s="20"/>
      <c r="P129" s="61"/>
      <c r="Q129" s="61"/>
      <c r="R129" s="61"/>
      <c r="S129" s="61"/>
      <c r="T129" s="20"/>
    </row>
    <row r="130" spans="2:20" x14ac:dyDescent="0.25">
      <c r="B130" s="19"/>
      <c r="C130" s="37"/>
      <c r="D130" s="37"/>
      <c r="E130" s="58"/>
      <c r="F130" s="59"/>
      <c r="G130" s="60"/>
      <c r="H130" s="60"/>
      <c r="I130" s="60"/>
      <c r="J130" s="20"/>
      <c r="K130" s="61"/>
      <c r="L130" s="61"/>
      <c r="M130" s="61"/>
      <c r="N130" s="88" t="s">
        <v>91</v>
      </c>
      <c r="O130" s="20"/>
      <c r="P130" s="61"/>
      <c r="Q130" s="61"/>
      <c r="R130" s="61"/>
      <c r="S130" s="61"/>
      <c r="T130" s="20"/>
    </row>
    <row r="131" spans="2:20" x14ac:dyDescent="0.25">
      <c r="B131" s="19"/>
      <c r="C131" s="23" t="s">
        <v>53</v>
      </c>
      <c r="D131" s="23" t="s">
        <v>20</v>
      </c>
      <c r="E131" s="23" t="s">
        <v>21</v>
      </c>
      <c r="F131" s="89">
        <v>2011</v>
      </c>
      <c r="G131" s="90">
        <v>2015</v>
      </c>
      <c r="H131" s="90">
        <v>2020</v>
      </c>
      <c r="I131" s="90">
        <v>2025</v>
      </c>
      <c r="J131" s="90">
        <v>2030</v>
      </c>
      <c r="K131" s="90">
        <v>2035</v>
      </c>
      <c r="L131" s="90">
        <v>2040</v>
      </c>
      <c r="M131" s="90">
        <v>2045</v>
      </c>
      <c r="N131" s="90">
        <v>2050</v>
      </c>
      <c r="O131" s="20"/>
      <c r="P131" s="61"/>
      <c r="Q131" s="61"/>
      <c r="R131" s="61"/>
      <c r="S131" s="61"/>
      <c r="T131" s="20"/>
    </row>
    <row r="132" spans="2:20" x14ac:dyDescent="0.25">
      <c r="B132" s="19"/>
      <c r="C132" s="20" t="s">
        <v>22</v>
      </c>
      <c r="D132" s="37"/>
      <c r="E132" s="37"/>
      <c r="F132" s="97">
        <v>19169650.273170218</v>
      </c>
      <c r="G132" s="98">
        <v>25127501.091166928</v>
      </c>
      <c r="H132" s="98">
        <v>35242620.143582322</v>
      </c>
      <c r="I132" s="98">
        <v>49429597.876784056</v>
      </c>
      <c r="J132" s="98">
        <v>72628295.985292509</v>
      </c>
      <c r="K132" s="98">
        <v>106714794.46133102</v>
      </c>
      <c r="L132" s="98">
        <v>136198124.61697394</v>
      </c>
      <c r="M132" s="98">
        <v>173827155.2957212</v>
      </c>
      <c r="N132" s="98">
        <v>221852393.36575323</v>
      </c>
      <c r="O132" s="20"/>
      <c r="P132" s="61"/>
      <c r="Q132" s="61"/>
      <c r="R132" s="61"/>
      <c r="S132" s="61"/>
      <c r="T132" s="20"/>
    </row>
    <row r="133" spans="2:20" x14ac:dyDescent="0.25">
      <c r="B133" s="19"/>
      <c r="C133" s="20" t="s">
        <v>23</v>
      </c>
      <c r="D133" s="37"/>
      <c r="E133" s="58"/>
      <c r="F133" s="97">
        <v>341087.60486054636</v>
      </c>
      <c r="G133" s="98">
        <v>447096.27151166077</v>
      </c>
      <c r="H133" s="98">
        <v>627075.64939819707</v>
      </c>
      <c r="I133" s="98">
        <v>879506.03734326758</v>
      </c>
      <c r="J133" s="99">
        <v>1292282.9143835728</v>
      </c>
      <c r="K133" s="99">
        <v>1898787.5692727144</v>
      </c>
      <c r="L133" s="99">
        <v>2423387.5657669571</v>
      </c>
      <c r="M133" s="99">
        <v>3092924.8689801237</v>
      </c>
      <c r="N133" s="99">
        <v>3947442.9844770604</v>
      </c>
      <c r="O133" s="20"/>
      <c r="P133" s="61"/>
      <c r="Q133" s="61"/>
      <c r="R133" s="61"/>
      <c r="S133" s="61"/>
      <c r="T133" s="20"/>
    </row>
    <row r="134" spans="2:20" x14ac:dyDescent="0.25">
      <c r="B134" s="19"/>
      <c r="C134" s="42" t="s">
        <v>24</v>
      </c>
      <c r="D134" s="50"/>
      <c r="E134" s="55"/>
      <c r="F134" s="100">
        <v>8559160.1219692379</v>
      </c>
      <c r="G134" s="101">
        <v>11219312.93682839</v>
      </c>
      <c r="H134" s="102">
        <v>15735666.776813561</v>
      </c>
      <c r="I134" s="102">
        <v>22070086.671538346</v>
      </c>
      <c r="J134" s="103">
        <v>32428198.003900759</v>
      </c>
      <c r="K134" s="103">
        <v>47647661.807161115</v>
      </c>
      <c r="L134" s="103">
        <v>60811832.260715172</v>
      </c>
      <c r="M134" s="103">
        <v>77613020.296193466</v>
      </c>
      <c r="N134" s="103">
        <v>99056066.813970029</v>
      </c>
      <c r="O134" s="20"/>
      <c r="P134" s="61"/>
      <c r="Q134" s="61"/>
      <c r="R134" s="61"/>
      <c r="S134" s="61"/>
      <c r="T134" s="20"/>
    </row>
    <row r="135" spans="2:20" x14ac:dyDescent="0.25">
      <c r="B135" s="19"/>
      <c r="C135" s="37"/>
      <c r="D135" s="37"/>
      <c r="E135" s="58"/>
      <c r="F135" s="59"/>
      <c r="G135" s="60"/>
      <c r="H135" s="60"/>
      <c r="I135" s="60"/>
      <c r="J135" s="20"/>
      <c r="K135" s="61"/>
      <c r="L135" s="61"/>
      <c r="M135" s="61"/>
      <c r="N135" s="61"/>
      <c r="O135" s="20"/>
      <c r="P135" s="61"/>
      <c r="Q135" s="61"/>
      <c r="R135" s="61"/>
      <c r="S135" s="61"/>
      <c r="T135" s="20"/>
    </row>
    <row r="136" spans="2:20" x14ac:dyDescent="0.25">
      <c r="B136" s="19"/>
      <c r="C136" s="65" t="s">
        <v>64</v>
      </c>
      <c r="D136" s="37"/>
      <c r="E136" s="58"/>
      <c r="F136" s="59"/>
      <c r="G136" s="60"/>
      <c r="H136" s="60"/>
      <c r="I136" s="60"/>
      <c r="J136" s="20"/>
      <c r="K136" s="61"/>
      <c r="L136" s="61"/>
      <c r="M136" s="61"/>
      <c r="N136" s="61"/>
      <c r="O136" s="20"/>
      <c r="P136" s="61"/>
      <c r="Q136" s="61"/>
      <c r="R136" s="61"/>
      <c r="S136" s="61"/>
      <c r="T136" s="20"/>
    </row>
    <row r="137" spans="2:20" x14ac:dyDescent="0.25">
      <c r="B137" s="19"/>
      <c r="C137" s="37"/>
      <c r="D137" s="37"/>
      <c r="E137" s="58"/>
      <c r="F137" s="59"/>
      <c r="G137" s="60"/>
      <c r="H137" s="60"/>
      <c r="I137" s="60"/>
      <c r="J137" s="20"/>
      <c r="K137" s="61"/>
      <c r="L137" s="61"/>
      <c r="M137" s="61"/>
      <c r="N137" s="88" t="s">
        <v>93</v>
      </c>
      <c r="O137" s="20"/>
      <c r="P137" s="61"/>
      <c r="Q137" s="61"/>
      <c r="R137" s="61"/>
      <c r="S137" s="61"/>
      <c r="T137" s="20"/>
    </row>
    <row r="138" spans="2:20" x14ac:dyDescent="0.25">
      <c r="B138" s="19"/>
      <c r="C138" s="23" t="s">
        <v>53</v>
      </c>
      <c r="D138" s="23" t="s">
        <v>20</v>
      </c>
      <c r="E138" s="23" t="s">
        <v>21</v>
      </c>
      <c r="F138" s="89">
        <v>2011</v>
      </c>
      <c r="G138" s="90">
        <v>2015</v>
      </c>
      <c r="H138" s="90">
        <v>2020</v>
      </c>
      <c r="I138" s="90">
        <v>2025</v>
      </c>
      <c r="J138" s="90">
        <v>2030</v>
      </c>
      <c r="K138" s="90">
        <v>2035</v>
      </c>
      <c r="L138" s="90">
        <v>2040</v>
      </c>
      <c r="M138" s="90">
        <v>2045</v>
      </c>
      <c r="N138" s="90">
        <v>2050</v>
      </c>
      <c r="O138" s="20"/>
      <c r="P138" s="61"/>
      <c r="Q138" s="104"/>
      <c r="R138" s="104"/>
      <c r="S138" s="104"/>
      <c r="T138" s="104"/>
    </row>
    <row r="139" spans="2:20" x14ac:dyDescent="0.25">
      <c r="B139" s="19"/>
      <c r="C139" s="20" t="s">
        <v>22</v>
      </c>
      <c r="D139" s="37"/>
      <c r="E139" s="37"/>
      <c r="F139" s="105">
        <v>7.678244534141266E-6</v>
      </c>
      <c r="G139" s="106">
        <v>7.8329650054253768E-6</v>
      </c>
      <c r="H139" s="106">
        <v>8.0307571875211142E-6</v>
      </c>
      <c r="I139" s="106">
        <v>8.2335438700737115E-6</v>
      </c>
      <c r="J139" s="106">
        <v>8.5469679993442191E-6</v>
      </c>
      <c r="K139" s="106">
        <v>8.87232316175904E-6</v>
      </c>
      <c r="L139" s="106">
        <v>9.3249008107437581E-6</v>
      </c>
      <c r="M139" s="106">
        <v>9.8005644682773305E-6</v>
      </c>
      <c r="N139" s="106">
        <v>1.0300491752812434E-5</v>
      </c>
      <c r="O139" s="20"/>
      <c r="P139" s="61"/>
      <c r="Q139" s="104"/>
      <c r="R139" s="104"/>
      <c r="S139" s="104"/>
      <c r="T139" s="104"/>
    </row>
    <row r="140" spans="2:20" x14ac:dyDescent="0.25">
      <c r="B140" s="19"/>
      <c r="C140" s="20" t="s">
        <v>23</v>
      </c>
      <c r="D140" s="37"/>
      <c r="E140" s="58"/>
      <c r="F140" s="105">
        <v>6.7095196074106862E-7</v>
      </c>
      <c r="G140" s="106">
        <v>6.844719786453261E-7</v>
      </c>
      <c r="H140" s="106">
        <v>7.0175575383720737E-7</v>
      </c>
      <c r="I140" s="106">
        <v>7.194759660114682E-7</v>
      </c>
      <c r="J140" s="107">
        <v>7.4686406665641971E-7</v>
      </c>
      <c r="K140" s="107">
        <v>7.7529474285965765E-7</v>
      </c>
      <c r="L140" s="107">
        <v>8.1484256653519539E-7</v>
      </c>
      <c r="M140" s="107">
        <v>8.5640772667776849E-7</v>
      </c>
      <c r="N140" s="107">
        <v>9.0009312772162826E-7</v>
      </c>
      <c r="O140" s="20"/>
      <c r="P140" s="61"/>
      <c r="Q140" s="104"/>
      <c r="R140" s="104"/>
      <c r="S140" s="104"/>
      <c r="T140" s="104"/>
    </row>
    <row r="141" spans="2:20" x14ac:dyDescent="0.25">
      <c r="B141" s="19"/>
      <c r="C141" s="42" t="s">
        <v>24</v>
      </c>
      <c r="D141" s="50"/>
      <c r="E141" s="55"/>
      <c r="F141" s="108">
        <v>5.7501326814264126E-7</v>
      </c>
      <c r="G141" s="109">
        <v>5.8660007336173249E-7</v>
      </c>
      <c r="H141" s="110">
        <v>6.0141246029916586E-7</v>
      </c>
      <c r="I141" s="110">
        <v>6.1659887856858803E-7</v>
      </c>
      <c r="J141" s="110">
        <v>6.480516182559755E-7</v>
      </c>
      <c r="K141" s="110">
        <v>6.8110876377059908E-7</v>
      </c>
      <c r="L141" s="110">
        <v>7.3374757611552742E-7</v>
      </c>
      <c r="M141" s="110">
        <v>7.9045452663819009E-7</v>
      </c>
      <c r="N141" s="110">
        <v>8.5154401734531704E-7</v>
      </c>
      <c r="O141" s="20"/>
      <c r="P141" s="61"/>
      <c r="Q141" s="104"/>
      <c r="R141" s="104"/>
      <c r="S141" s="104"/>
      <c r="T141" s="104"/>
    </row>
    <row r="142" spans="2:20" x14ac:dyDescent="0.25">
      <c r="B142" s="19"/>
      <c r="C142" s="37"/>
      <c r="D142" s="37"/>
      <c r="E142" s="58"/>
      <c r="F142" s="59"/>
      <c r="G142" s="60"/>
      <c r="H142" s="60"/>
      <c r="I142" s="60"/>
      <c r="J142" s="20"/>
      <c r="K142" s="61"/>
      <c r="L142" s="61"/>
      <c r="M142" s="61"/>
      <c r="N142" s="61"/>
      <c r="O142" s="20"/>
      <c r="P142" s="61"/>
      <c r="Q142" s="104"/>
      <c r="R142" s="104"/>
      <c r="S142" s="104"/>
      <c r="T142" s="104"/>
    </row>
    <row r="143" spans="2:20" x14ac:dyDescent="0.25">
      <c r="B143" s="19"/>
      <c r="C143" s="65" t="s">
        <v>65</v>
      </c>
      <c r="D143" s="37"/>
      <c r="E143" s="58"/>
      <c r="F143" s="59"/>
      <c r="G143" s="60"/>
      <c r="H143" s="60"/>
      <c r="I143" s="60"/>
      <c r="J143" s="20"/>
      <c r="K143" s="61"/>
      <c r="L143" s="61"/>
      <c r="M143" s="61"/>
      <c r="N143" s="61"/>
      <c r="O143" s="20"/>
      <c r="P143" s="61"/>
      <c r="Q143" s="104"/>
      <c r="R143" s="104"/>
      <c r="S143" s="104"/>
      <c r="T143" s="104"/>
    </row>
    <row r="144" spans="2:20" x14ac:dyDescent="0.25">
      <c r="B144" s="19"/>
      <c r="C144" s="37"/>
      <c r="D144" s="37"/>
      <c r="E144" s="58"/>
      <c r="F144" s="59"/>
      <c r="G144" s="60"/>
      <c r="H144" s="60"/>
      <c r="I144" s="60"/>
      <c r="J144" s="20"/>
      <c r="K144" s="61"/>
      <c r="L144" s="61"/>
      <c r="M144" s="61"/>
      <c r="N144" s="61"/>
      <c r="O144" s="20"/>
      <c r="P144" s="61"/>
      <c r="Q144" s="104"/>
      <c r="R144" s="104"/>
      <c r="S144" s="104"/>
      <c r="T144" s="104"/>
    </row>
    <row r="145" spans="2:20" x14ac:dyDescent="0.25">
      <c r="B145" s="19"/>
      <c r="C145" s="79" t="s">
        <v>56</v>
      </c>
      <c r="D145" s="37"/>
      <c r="E145" s="58"/>
      <c r="F145" s="59"/>
      <c r="G145" s="60"/>
      <c r="H145" s="60"/>
      <c r="I145" s="60"/>
      <c r="J145" s="20"/>
      <c r="K145" s="61"/>
      <c r="L145" s="61"/>
      <c r="M145" s="61"/>
      <c r="N145" s="61"/>
      <c r="O145" s="20"/>
      <c r="P145" s="61"/>
      <c r="Q145" s="104"/>
      <c r="R145" s="104"/>
      <c r="S145" s="104"/>
      <c r="T145" s="104"/>
    </row>
    <row r="146" spans="2:20" x14ac:dyDescent="0.25">
      <c r="B146" s="19"/>
      <c r="C146" s="23" t="s">
        <v>19</v>
      </c>
      <c r="D146" s="23" t="s">
        <v>20</v>
      </c>
      <c r="E146" s="23" t="s">
        <v>21</v>
      </c>
      <c r="F146" s="89">
        <v>2011</v>
      </c>
      <c r="G146" s="90">
        <v>2015</v>
      </c>
      <c r="H146" s="90">
        <v>2020</v>
      </c>
      <c r="I146" s="90">
        <v>2025</v>
      </c>
      <c r="J146" s="90">
        <v>2030</v>
      </c>
      <c r="K146" s="90">
        <v>2035</v>
      </c>
      <c r="L146" s="90">
        <v>2040</v>
      </c>
      <c r="M146" s="90">
        <v>2045</v>
      </c>
      <c r="N146" s="90">
        <v>2050</v>
      </c>
      <c r="O146" s="20"/>
      <c r="P146" s="61"/>
      <c r="Q146" s="104"/>
      <c r="R146" s="104"/>
      <c r="S146" s="104"/>
      <c r="T146" s="104"/>
    </row>
    <row r="147" spans="2:20" x14ac:dyDescent="0.25">
      <c r="B147" s="19"/>
      <c r="C147" s="37" t="s">
        <v>28</v>
      </c>
      <c r="D147" s="37" t="s">
        <v>29</v>
      </c>
      <c r="E147" s="47"/>
      <c r="F147" s="93">
        <v>6.4630033398699813E-2</v>
      </c>
      <c r="G147" s="52">
        <v>6.4630033398699813E-2</v>
      </c>
      <c r="H147" s="52">
        <v>6.4630033398699813E-2</v>
      </c>
      <c r="I147" s="52">
        <v>6.4630033398699813E-2</v>
      </c>
      <c r="J147" s="52">
        <v>6.4630033398699813E-2</v>
      </c>
      <c r="K147" s="52">
        <v>6.4630033398699813E-2</v>
      </c>
      <c r="L147" s="52">
        <v>6.4630033398699813E-2</v>
      </c>
      <c r="M147" s="52">
        <v>6.4630033398699813E-2</v>
      </c>
      <c r="N147" s="52">
        <v>6.4630033398699813E-2</v>
      </c>
      <c r="O147" s="20"/>
      <c r="P147" s="61"/>
      <c r="Q147" s="104"/>
      <c r="R147" s="104"/>
      <c r="S147" s="104"/>
      <c r="T147" s="104"/>
    </row>
    <row r="148" spans="2:20" x14ac:dyDescent="0.25">
      <c r="B148" s="19"/>
      <c r="C148" s="37" t="s">
        <v>30</v>
      </c>
      <c r="D148" s="37" t="s">
        <v>31</v>
      </c>
      <c r="E148" s="47"/>
      <c r="F148" s="93">
        <v>0.91121208961416456</v>
      </c>
      <c r="G148" s="52">
        <v>0.91121208961416456</v>
      </c>
      <c r="H148" s="94">
        <v>0.91121208961416467</v>
      </c>
      <c r="I148" s="52">
        <v>0.91121208961416467</v>
      </c>
      <c r="J148" s="52">
        <v>0.91121208961416467</v>
      </c>
      <c r="K148" s="52">
        <v>0.91121208961416467</v>
      </c>
      <c r="L148" s="52">
        <v>0.91121208961416467</v>
      </c>
      <c r="M148" s="52">
        <v>0.91121208961416467</v>
      </c>
      <c r="N148" s="94">
        <v>0.91121208961416467</v>
      </c>
      <c r="O148" s="20"/>
      <c r="P148" s="61"/>
      <c r="Q148" s="104"/>
      <c r="R148" s="104"/>
      <c r="S148" s="104"/>
      <c r="T148" s="104"/>
    </row>
    <row r="149" spans="2:20" x14ac:dyDescent="0.25">
      <c r="B149" s="19"/>
      <c r="C149" s="50" t="s">
        <v>32</v>
      </c>
      <c r="D149" s="50" t="s">
        <v>33</v>
      </c>
      <c r="E149" s="50"/>
      <c r="F149" s="95">
        <v>2.4157876987135632E-2</v>
      </c>
      <c r="G149" s="111">
        <v>2.4157876987135583E-2</v>
      </c>
      <c r="H149" s="96">
        <v>2.4157876987135521E-2</v>
      </c>
      <c r="I149" s="96">
        <v>2.4157876987135521E-2</v>
      </c>
      <c r="J149" s="96">
        <v>2.4157876987135521E-2</v>
      </c>
      <c r="K149" s="96">
        <v>2.4157876987135521E-2</v>
      </c>
      <c r="L149" s="96">
        <v>2.4157876987135521E-2</v>
      </c>
      <c r="M149" s="96">
        <v>2.4157876987135521E-2</v>
      </c>
      <c r="N149" s="96">
        <v>2.4157876987135521E-2</v>
      </c>
      <c r="O149" s="20"/>
      <c r="P149" s="61"/>
      <c r="Q149" s="104"/>
      <c r="R149" s="104"/>
      <c r="S149" s="104"/>
      <c r="T149" s="104"/>
    </row>
    <row r="150" spans="2:20" x14ac:dyDescent="0.25">
      <c r="B150" s="19"/>
      <c r="C150" s="37"/>
      <c r="D150" s="37"/>
      <c r="E150" s="58"/>
      <c r="F150" s="59"/>
      <c r="G150" s="60"/>
      <c r="H150" s="60"/>
      <c r="I150" s="60"/>
      <c r="J150" s="20"/>
      <c r="K150" s="61"/>
      <c r="L150" s="61"/>
      <c r="M150" s="61"/>
      <c r="N150" s="61"/>
      <c r="O150" s="20"/>
      <c r="P150" s="61"/>
      <c r="Q150" s="104"/>
      <c r="R150" s="104"/>
      <c r="S150" s="104"/>
      <c r="T150" s="104"/>
    </row>
    <row r="151" spans="2:20" x14ac:dyDescent="0.25">
      <c r="B151" s="19"/>
      <c r="C151" s="79" t="s">
        <v>23</v>
      </c>
      <c r="D151" s="37"/>
      <c r="E151" s="58"/>
      <c r="F151" s="59"/>
      <c r="G151" s="60"/>
      <c r="H151" s="60"/>
      <c r="I151" s="60"/>
      <c r="J151" s="20"/>
      <c r="K151" s="61"/>
      <c r="L151" s="61"/>
      <c r="M151" s="61"/>
      <c r="N151" s="61"/>
      <c r="O151" s="20"/>
      <c r="P151" s="61"/>
      <c r="Q151" s="104"/>
      <c r="R151" s="104"/>
      <c r="S151" s="104"/>
      <c r="T151" s="104"/>
    </row>
    <row r="152" spans="2:20" x14ac:dyDescent="0.25">
      <c r="B152" s="19"/>
      <c r="C152" s="23" t="s">
        <v>19</v>
      </c>
      <c r="D152" s="23" t="s">
        <v>20</v>
      </c>
      <c r="E152" s="23" t="s">
        <v>21</v>
      </c>
      <c r="F152" s="89">
        <v>2011</v>
      </c>
      <c r="G152" s="90">
        <v>2015</v>
      </c>
      <c r="H152" s="90">
        <v>2020</v>
      </c>
      <c r="I152" s="90">
        <v>2025</v>
      </c>
      <c r="J152" s="90">
        <v>2030</v>
      </c>
      <c r="K152" s="90">
        <v>2035</v>
      </c>
      <c r="L152" s="90">
        <v>2040</v>
      </c>
      <c r="M152" s="90">
        <v>2045</v>
      </c>
      <c r="N152" s="90">
        <v>2050</v>
      </c>
      <c r="O152" s="20"/>
      <c r="P152" s="61"/>
      <c r="Q152" s="104"/>
      <c r="R152" s="104"/>
      <c r="S152" s="104"/>
      <c r="T152" s="104"/>
    </row>
    <row r="153" spans="2:20" x14ac:dyDescent="0.25">
      <c r="B153" s="19"/>
      <c r="C153" s="37" t="s">
        <v>30</v>
      </c>
      <c r="D153" s="37" t="s">
        <v>31</v>
      </c>
      <c r="E153" s="47"/>
      <c r="F153" s="93">
        <v>1</v>
      </c>
      <c r="G153" s="52">
        <v>1</v>
      </c>
      <c r="H153" s="52">
        <v>1</v>
      </c>
      <c r="I153" s="52">
        <v>1</v>
      </c>
      <c r="J153" s="52">
        <v>1</v>
      </c>
      <c r="K153" s="52">
        <v>1</v>
      </c>
      <c r="L153" s="52">
        <v>1</v>
      </c>
      <c r="M153" s="52">
        <v>1</v>
      </c>
      <c r="N153" s="52">
        <v>1</v>
      </c>
      <c r="O153" s="20"/>
      <c r="P153" s="61"/>
      <c r="Q153" s="104"/>
      <c r="R153" s="104"/>
      <c r="S153" s="104"/>
      <c r="T153" s="104"/>
    </row>
    <row r="154" spans="2:20" x14ac:dyDescent="0.25">
      <c r="B154" s="19"/>
      <c r="C154" s="37" t="s">
        <v>32</v>
      </c>
      <c r="D154" s="37" t="s">
        <v>33</v>
      </c>
      <c r="E154" s="47"/>
      <c r="F154" s="93">
        <v>0</v>
      </c>
      <c r="G154" s="52">
        <v>0</v>
      </c>
      <c r="H154" s="52">
        <v>0</v>
      </c>
      <c r="I154" s="52">
        <v>0</v>
      </c>
      <c r="J154" s="52">
        <v>0</v>
      </c>
      <c r="K154" s="52">
        <v>0</v>
      </c>
      <c r="L154" s="52">
        <v>0</v>
      </c>
      <c r="M154" s="52">
        <v>0</v>
      </c>
      <c r="N154" s="94">
        <v>0</v>
      </c>
      <c r="O154" s="20"/>
      <c r="P154" s="61"/>
      <c r="Q154" s="104"/>
      <c r="R154" s="104"/>
      <c r="S154" s="104"/>
      <c r="T154" s="104"/>
    </row>
    <row r="155" spans="2:20" x14ac:dyDescent="0.25">
      <c r="B155" s="19"/>
      <c r="C155" s="50" t="s">
        <v>35</v>
      </c>
      <c r="D155" s="50" t="s">
        <v>36</v>
      </c>
      <c r="E155" s="55" t="s">
        <v>37</v>
      </c>
      <c r="F155" s="95">
        <v>0</v>
      </c>
      <c r="G155" s="96">
        <v>0</v>
      </c>
      <c r="H155" s="96">
        <v>0</v>
      </c>
      <c r="I155" s="96">
        <v>0</v>
      </c>
      <c r="J155" s="96">
        <v>0</v>
      </c>
      <c r="K155" s="96">
        <v>0</v>
      </c>
      <c r="L155" s="96">
        <v>0</v>
      </c>
      <c r="M155" s="96">
        <v>0</v>
      </c>
      <c r="N155" s="96">
        <v>0</v>
      </c>
      <c r="O155" s="20"/>
      <c r="P155" s="61"/>
      <c r="Q155" s="104"/>
      <c r="R155" s="104"/>
      <c r="S155" s="104"/>
      <c r="T155" s="104"/>
    </row>
    <row r="156" spans="2:20" x14ac:dyDescent="0.25">
      <c r="B156" s="19"/>
      <c r="C156" s="37"/>
      <c r="D156" s="37"/>
      <c r="E156" s="58"/>
      <c r="F156" s="59"/>
      <c r="G156" s="60"/>
      <c r="H156" s="60"/>
      <c r="I156" s="60"/>
      <c r="J156" s="20"/>
      <c r="K156" s="61"/>
      <c r="L156" s="61"/>
      <c r="M156" s="61"/>
      <c r="N156" s="61"/>
      <c r="O156" s="20"/>
      <c r="P156" s="61"/>
      <c r="Q156" s="104"/>
      <c r="R156" s="104"/>
      <c r="S156" s="104"/>
      <c r="T156" s="104"/>
    </row>
    <row r="157" spans="2:20" x14ac:dyDescent="0.25">
      <c r="B157" s="19"/>
      <c r="C157" s="79" t="s">
        <v>57</v>
      </c>
      <c r="D157" s="37"/>
      <c r="E157" s="58"/>
      <c r="F157" s="59"/>
      <c r="G157" s="60"/>
      <c r="H157" s="60"/>
      <c r="I157" s="60"/>
      <c r="J157" s="20"/>
      <c r="K157" s="61"/>
      <c r="L157" s="61"/>
      <c r="M157" s="61"/>
      <c r="N157" s="61"/>
      <c r="O157" s="20"/>
      <c r="P157" s="61"/>
      <c r="Q157" s="104"/>
      <c r="R157" s="104"/>
      <c r="S157" s="104"/>
      <c r="T157" s="104"/>
    </row>
    <row r="158" spans="2:20" x14ac:dyDescent="0.25">
      <c r="B158" s="19"/>
      <c r="C158" s="23" t="s">
        <v>19</v>
      </c>
      <c r="D158" s="23" t="s">
        <v>20</v>
      </c>
      <c r="E158" s="23" t="s">
        <v>21</v>
      </c>
      <c r="F158" s="89">
        <v>2011</v>
      </c>
      <c r="G158" s="90">
        <v>2015</v>
      </c>
      <c r="H158" s="90">
        <v>2020</v>
      </c>
      <c r="I158" s="90">
        <v>2025</v>
      </c>
      <c r="J158" s="90">
        <v>2030</v>
      </c>
      <c r="K158" s="90">
        <v>2035</v>
      </c>
      <c r="L158" s="90">
        <v>2040</v>
      </c>
      <c r="M158" s="90">
        <v>2045</v>
      </c>
      <c r="N158" s="90">
        <v>2050</v>
      </c>
      <c r="O158" s="20"/>
      <c r="P158" s="61"/>
      <c r="Q158" s="104"/>
      <c r="R158" s="104"/>
      <c r="S158" s="104"/>
      <c r="T158" s="104"/>
    </row>
    <row r="159" spans="2:20" x14ac:dyDescent="0.25">
      <c r="B159" s="19"/>
      <c r="C159" s="37" t="s">
        <v>30</v>
      </c>
      <c r="D159" s="37" t="s">
        <v>31</v>
      </c>
      <c r="E159" s="47"/>
      <c r="F159" s="93">
        <v>0.95130251377862896</v>
      </c>
      <c r="G159" s="52">
        <v>0.94935112400677535</v>
      </c>
      <c r="H159" s="52">
        <v>0.94691188679195837</v>
      </c>
      <c r="I159" s="52">
        <v>0.94447264957714139</v>
      </c>
      <c r="J159" s="52">
        <v>0.94203341236232441</v>
      </c>
      <c r="K159" s="52">
        <v>0.93959417514750732</v>
      </c>
      <c r="L159" s="52">
        <v>0.93715493793269034</v>
      </c>
      <c r="M159" s="52">
        <v>0.93471570071787335</v>
      </c>
      <c r="N159" s="41">
        <v>0.93227646350305637</v>
      </c>
      <c r="O159" s="20"/>
      <c r="P159" s="61"/>
      <c r="Q159" s="104"/>
      <c r="R159" s="104"/>
      <c r="S159" s="104"/>
      <c r="T159" s="104"/>
    </row>
    <row r="160" spans="2:20" x14ac:dyDescent="0.25">
      <c r="B160" s="19"/>
      <c r="C160" s="37" t="s">
        <v>39</v>
      </c>
      <c r="D160" s="37" t="s">
        <v>40</v>
      </c>
      <c r="E160" s="47"/>
      <c r="F160" s="93">
        <v>6.8811665312806872E-3</v>
      </c>
      <c r="G160" s="52">
        <v>6.8811665312806872E-3</v>
      </c>
      <c r="H160" s="52">
        <v>6.8811665312806872E-3</v>
      </c>
      <c r="I160" s="52">
        <v>6.8811665312806872E-3</v>
      </c>
      <c r="J160" s="52">
        <v>6.8811665312806872E-3</v>
      </c>
      <c r="K160" s="52">
        <v>6.8811665312806872E-3</v>
      </c>
      <c r="L160" s="52">
        <v>6.8811665312806872E-3</v>
      </c>
      <c r="M160" s="52">
        <v>6.8811665312806872E-3</v>
      </c>
      <c r="N160" s="46">
        <v>6.8811665312806872E-3</v>
      </c>
      <c r="O160" s="20"/>
      <c r="P160" s="61"/>
      <c r="Q160" s="104"/>
      <c r="R160" s="104"/>
      <c r="S160" s="104"/>
      <c r="T160" s="104"/>
    </row>
    <row r="161" spans="2:20" x14ac:dyDescent="0.25">
      <c r="B161" s="19"/>
      <c r="C161" s="37" t="s">
        <v>41</v>
      </c>
      <c r="D161" s="37" t="s">
        <v>42</v>
      </c>
      <c r="E161" s="58"/>
      <c r="F161" s="112">
        <v>4.181631969009033E-2</v>
      </c>
      <c r="G161" s="52">
        <v>4.181631969009033E-2</v>
      </c>
      <c r="H161" s="52">
        <v>4.181631969009033E-2</v>
      </c>
      <c r="I161" s="52">
        <v>4.181631969009033E-2</v>
      </c>
      <c r="J161" s="52">
        <v>4.181631969009033E-2</v>
      </c>
      <c r="K161" s="52">
        <v>4.181631969009033E-2</v>
      </c>
      <c r="L161" s="52">
        <v>4.181631969009033E-2</v>
      </c>
      <c r="M161" s="52">
        <v>4.181631969009033E-2</v>
      </c>
      <c r="N161" s="46">
        <v>4.181631969009033E-2</v>
      </c>
      <c r="O161" s="20"/>
      <c r="P161" s="61"/>
      <c r="Q161" s="104"/>
      <c r="R161" s="104"/>
      <c r="S161" s="104"/>
      <c r="T161" s="104"/>
    </row>
    <row r="162" spans="2:20" x14ac:dyDescent="0.25">
      <c r="B162" s="19"/>
      <c r="C162" s="37" t="s">
        <v>32</v>
      </c>
      <c r="D162" s="37" t="s">
        <v>33</v>
      </c>
      <c r="E162" s="58"/>
      <c r="F162" s="112">
        <v>0</v>
      </c>
      <c r="G162" s="52">
        <v>0</v>
      </c>
      <c r="H162" s="52">
        <v>0</v>
      </c>
      <c r="I162" s="52">
        <v>0</v>
      </c>
      <c r="J162" s="52">
        <v>0</v>
      </c>
      <c r="K162" s="52">
        <v>0</v>
      </c>
      <c r="L162" s="52">
        <v>0</v>
      </c>
      <c r="M162" s="52">
        <v>0</v>
      </c>
      <c r="N162" s="46">
        <v>0</v>
      </c>
      <c r="O162" s="20"/>
      <c r="P162" s="61"/>
      <c r="Q162" s="104"/>
      <c r="R162" s="104"/>
      <c r="S162" s="104"/>
      <c r="T162" s="104"/>
    </row>
    <row r="163" spans="2:20" x14ac:dyDescent="0.25">
      <c r="B163" s="19"/>
      <c r="C163" s="50" t="s">
        <v>43</v>
      </c>
      <c r="D163" s="50" t="s">
        <v>44</v>
      </c>
      <c r="E163" s="55"/>
      <c r="F163" s="95">
        <v>0</v>
      </c>
      <c r="G163" s="113">
        <v>1.9513897718535977E-3</v>
      </c>
      <c r="H163" s="113">
        <v>4.390626986670595E-3</v>
      </c>
      <c r="I163" s="113">
        <v>6.829864201487592E-3</v>
      </c>
      <c r="J163" s="113">
        <v>9.2691014163045898E-3</v>
      </c>
      <c r="K163" s="113">
        <v>1.1708338631121586E-2</v>
      </c>
      <c r="L163" s="113">
        <v>1.4147575845938584E-2</v>
      </c>
      <c r="M163" s="113">
        <v>1.658681306075558E-2</v>
      </c>
      <c r="N163" s="113">
        <v>1.9026050275572578E-2</v>
      </c>
      <c r="O163" s="20"/>
      <c r="P163" s="61"/>
      <c r="Q163" s="104"/>
      <c r="R163" s="104"/>
      <c r="S163" s="104"/>
      <c r="T163" s="104"/>
    </row>
    <row r="164" spans="2:20" x14ac:dyDescent="0.25">
      <c r="B164" s="19"/>
      <c r="C164" s="37"/>
      <c r="D164" s="37"/>
      <c r="E164" s="58"/>
      <c r="F164" s="59"/>
      <c r="G164" s="60"/>
      <c r="H164" s="60"/>
      <c r="I164" s="60"/>
      <c r="J164" s="20"/>
      <c r="K164" s="61"/>
      <c r="L164" s="61"/>
      <c r="M164" s="61"/>
      <c r="N164" s="61"/>
      <c r="O164" s="20"/>
      <c r="P164" s="61"/>
      <c r="Q164" s="104"/>
      <c r="R164" s="104"/>
      <c r="S164" s="104"/>
      <c r="T164" s="104"/>
    </row>
    <row r="165" spans="2:20" x14ac:dyDescent="0.25">
      <c r="B165" s="19"/>
      <c r="C165" s="37"/>
      <c r="D165" s="37"/>
      <c r="E165" s="58"/>
      <c r="F165" s="59"/>
      <c r="G165" s="60"/>
      <c r="H165" s="60"/>
      <c r="I165" s="60"/>
      <c r="J165" s="20"/>
      <c r="K165" s="61"/>
      <c r="L165" s="61"/>
      <c r="M165" s="61"/>
      <c r="N165" s="61"/>
      <c r="O165" s="20"/>
      <c r="P165" s="61"/>
      <c r="Q165" s="104"/>
      <c r="R165" s="104"/>
      <c r="S165" s="104"/>
      <c r="T165" s="104"/>
    </row>
    <row r="167" spans="2:20" x14ac:dyDescent="0.25">
      <c r="B167" s="114" t="s">
        <v>66</v>
      </c>
    </row>
    <row r="168" spans="2:20" x14ac:dyDescent="0.25">
      <c r="B168" s="114" t="s">
        <v>67</v>
      </c>
    </row>
    <row r="169" spans="2:20" x14ac:dyDescent="0.25">
      <c r="B169" s="114" t="s">
        <v>68</v>
      </c>
    </row>
    <row r="171" spans="2:20" x14ac:dyDescent="0.25">
      <c r="B171" s="114" t="s">
        <v>69</v>
      </c>
    </row>
    <row r="173" spans="2:20" x14ac:dyDescent="0.25">
      <c r="B173" s="115" t="s">
        <v>70</v>
      </c>
    </row>
    <row r="174" spans="2:20" x14ac:dyDescent="0.25">
      <c r="O174" s="116"/>
    </row>
    <row r="175" spans="2:20" x14ac:dyDescent="0.25">
      <c r="C175" s="114" t="s">
        <v>53</v>
      </c>
      <c r="D175" s="114" t="s">
        <v>20</v>
      </c>
      <c r="E175" s="114" t="s">
        <v>21</v>
      </c>
      <c r="G175" s="114">
        <v>2011</v>
      </c>
      <c r="H175" s="114">
        <v>2015</v>
      </c>
      <c r="I175" s="114">
        <v>2020</v>
      </c>
      <c r="J175" s="114">
        <v>2025</v>
      </c>
      <c r="K175" s="114">
        <v>2030</v>
      </c>
      <c r="L175" s="114">
        <v>2035</v>
      </c>
      <c r="M175" s="114">
        <v>2040</v>
      </c>
      <c r="N175" s="114">
        <v>2045</v>
      </c>
      <c r="O175" s="114">
        <v>2050</v>
      </c>
    </row>
    <row r="176" spans="2:20" x14ac:dyDescent="0.25">
      <c r="C176" s="11" t="s">
        <v>22</v>
      </c>
      <c r="F176" s="114" t="s">
        <v>92</v>
      </c>
      <c r="G176" s="117">
        <v>147.18926243136886</v>
      </c>
      <c r="H176" s="117">
        <v>196.82283672089852</v>
      </c>
      <c r="I176" s="117">
        <v>283.02492502515014</v>
      </c>
      <c r="J176" s="117">
        <v>406.98076259860392</v>
      </c>
      <c r="K176" s="117">
        <v>620.7517216331953</v>
      </c>
      <c r="L176" s="117">
        <v>946.80814260162254</v>
      </c>
      <c r="M176" s="117">
        <v>1270.0340026625997</v>
      </c>
      <c r="N176" s="117">
        <v>1703.6042418129709</v>
      </c>
      <c r="O176" s="117">
        <v>2285.1887482056409</v>
      </c>
    </row>
    <row r="177" spans="3:15" x14ac:dyDescent="0.25">
      <c r="C177" s="11" t="s">
        <v>23</v>
      </c>
      <c r="F177" s="114" t="s">
        <v>92</v>
      </c>
      <c r="G177" s="117">
        <v>0.22885339726565843</v>
      </c>
      <c r="H177" s="117">
        <v>0.30602486960653441</v>
      </c>
      <c r="I177" s="117">
        <v>0.44005394505638812</v>
      </c>
      <c r="J177" s="117">
        <v>0.63278345583046591</v>
      </c>
      <c r="K177" s="117">
        <v>0.96515967270712499</v>
      </c>
      <c r="L177" s="117">
        <v>1.4721200202644036</v>
      </c>
      <c r="M177" s="117">
        <v>1.9746793437990269</v>
      </c>
      <c r="N177" s="117">
        <v>2.6488047558284027</v>
      </c>
      <c r="O177" s="117">
        <v>3.5530663024007563</v>
      </c>
    </row>
    <row r="178" spans="3:15" x14ac:dyDescent="0.25">
      <c r="C178" s="11" t="s">
        <v>24</v>
      </c>
      <c r="F178" s="114" t="s">
        <v>92</v>
      </c>
      <c r="G178" s="117">
        <v>4.9216306342896994</v>
      </c>
      <c r="H178" s="117">
        <v>6.5812497918117678</v>
      </c>
      <c r="I178" s="117">
        <v>9.4636260706912889</v>
      </c>
      <c r="J178" s="117">
        <v>13.608390691582086</v>
      </c>
      <c r="K178" s="117">
        <v>21.015146193553083</v>
      </c>
      <c r="L178" s="117">
        <v>32.453240030035097</v>
      </c>
      <c r="M178" s="117">
        <v>44.62053452044379</v>
      </c>
      <c r="N178" s="117">
        <v>61.349563219187843</v>
      </c>
      <c r="O178" s="117">
        <v>84.350601077194185</v>
      </c>
    </row>
    <row r="179" spans="3:15" x14ac:dyDescent="0.25">
      <c r="G179" s="117"/>
    </row>
    <row r="181" spans="3:15" x14ac:dyDescent="0.25">
      <c r="C181" s="118" t="s">
        <v>22</v>
      </c>
      <c r="O181" s="116"/>
    </row>
    <row r="182" spans="3:15" x14ac:dyDescent="0.25">
      <c r="C182" s="114" t="s">
        <v>19</v>
      </c>
      <c r="D182" s="114" t="s">
        <v>20</v>
      </c>
      <c r="E182" s="114" t="s">
        <v>21</v>
      </c>
      <c r="G182" s="114">
        <v>2011</v>
      </c>
      <c r="H182" s="114">
        <v>2015</v>
      </c>
      <c r="I182" s="114">
        <v>2020</v>
      </c>
      <c r="J182" s="114">
        <v>2025</v>
      </c>
      <c r="K182" s="114">
        <v>2030</v>
      </c>
      <c r="L182" s="114">
        <v>2035</v>
      </c>
      <c r="M182" s="114">
        <v>2040</v>
      </c>
      <c r="N182" s="114">
        <v>2045</v>
      </c>
      <c r="O182" s="114">
        <v>2050</v>
      </c>
    </row>
    <row r="183" spans="3:15" x14ac:dyDescent="0.25">
      <c r="C183" s="11" t="s">
        <v>28</v>
      </c>
      <c r="D183" s="11" t="s">
        <v>29</v>
      </c>
      <c r="F183" s="114" t="s">
        <v>92</v>
      </c>
      <c r="G183" s="119">
        <v>9.5128469468693613</v>
      </c>
      <c r="H183" s="119">
        <v>12.720666510898511</v>
      </c>
      <c r="I183" s="119">
        <v>18.291910357039963</v>
      </c>
      <c r="J183" s="119">
        <v>26.30318027937609</v>
      </c>
      <c r="K183" s="119">
        <v>40.119204501453822</v>
      </c>
      <c r="L183" s="119">
        <v>61.1922418785038</v>
      </c>
      <c r="M183" s="119">
        <v>82.082340009568227</v>
      </c>
      <c r="N183" s="119">
        <v>110.10399904653899</v>
      </c>
      <c r="O183" s="119">
        <v>147.69182511886359</v>
      </c>
    </row>
    <row r="184" spans="3:15" x14ac:dyDescent="0.25">
      <c r="C184" s="11" t="s">
        <v>30</v>
      </c>
      <c r="D184" s="11" t="s">
        <v>31</v>
      </c>
      <c r="F184" s="114" t="s">
        <v>92</v>
      </c>
      <c r="G184" s="119">
        <v>134.12063538885528</v>
      </c>
      <c r="H184" s="119">
        <v>179.34734833223746</v>
      </c>
      <c r="I184" s="119">
        <v>257.89573334505934</v>
      </c>
      <c r="J184" s="119">
        <v>370.84579112024016</v>
      </c>
      <c r="K184" s="119">
        <v>565.63647340097418</v>
      </c>
      <c r="L184" s="119">
        <v>862.74302608373046</v>
      </c>
      <c r="M184" s="119">
        <v>1157.2703374472292</v>
      </c>
      <c r="N184" s="119">
        <v>1552.3447810579519</v>
      </c>
      <c r="O184" s="119">
        <v>2082.2916144152391</v>
      </c>
    </row>
    <row r="185" spans="3:15" x14ac:dyDescent="0.25">
      <c r="C185" s="11" t="s">
        <v>32</v>
      </c>
      <c r="D185" s="11" t="s">
        <v>33</v>
      </c>
      <c r="F185" s="114" t="s">
        <v>92</v>
      </c>
      <c r="G185" s="119">
        <v>3.5557800956442329</v>
      </c>
      <c r="H185" s="119">
        <v>4.7548218777625388</v>
      </c>
      <c r="I185" s="119">
        <v>6.8372813230508305</v>
      </c>
      <c r="J185" s="119">
        <v>9.8317911989876787</v>
      </c>
      <c r="K185" s="119">
        <v>14.996043730767324</v>
      </c>
      <c r="L185" s="119">
        <v>22.872874639388264</v>
      </c>
      <c r="M185" s="119">
        <v>30.68132520580243</v>
      </c>
      <c r="N185" s="119">
        <v>41.155461708480026</v>
      </c>
      <c r="O185" s="119">
        <v>55.205308671538077</v>
      </c>
    </row>
    <row r="187" spans="3:15" x14ac:dyDescent="0.25">
      <c r="C187" s="118" t="s">
        <v>23</v>
      </c>
      <c r="O187" s="116"/>
    </row>
    <row r="188" spans="3:15" x14ac:dyDescent="0.25">
      <c r="C188" s="114" t="s">
        <v>19</v>
      </c>
      <c r="D188" s="114" t="s">
        <v>20</v>
      </c>
      <c r="E188" s="114" t="s">
        <v>21</v>
      </c>
      <c r="G188" s="114">
        <v>2011</v>
      </c>
      <c r="H188" s="114">
        <v>2015</v>
      </c>
      <c r="I188" s="114">
        <v>2020</v>
      </c>
      <c r="J188" s="114">
        <v>2025</v>
      </c>
      <c r="K188" s="114">
        <v>2030</v>
      </c>
      <c r="L188" s="114">
        <v>2035</v>
      </c>
      <c r="M188" s="114">
        <v>2040</v>
      </c>
      <c r="N188" s="114">
        <v>2045</v>
      </c>
      <c r="O188" s="114">
        <v>2050</v>
      </c>
    </row>
    <row r="189" spans="3:15" x14ac:dyDescent="0.25">
      <c r="C189" s="11" t="s">
        <v>30</v>
      </c>
      <c r="D189" s="11" t="s">
        <v>31</v>
      </c>
      <c r="F189" s="114" t="s">
        <v>92</v>
      </c>
      <c r="G189" s="120">
        <v>0.22885339726565843</v>
      </c>
      <c r="H189" s="120">
        <v>0.30602486960653441</v>
      </c>
      <c r="I189" s="120">
        <v>0.44005394505638812</v>
      </c>
      <c r="J189" s="120">
        <v>0.63278345583046591</v>
      </c>
      <c r="K189" s="120">
        <v>0.96515967270712499</v>
      </c>
      <c r="L189" s="120">
        <v>1.4721200202644036</v>
      </c>
      <c r="M189" s="120">
        <v>1.9746793437990269</v>
      </c>
      <c r="N189" s="120">
        <v>2.6488047558284027</v>
      </c>
      <c r="O189" s="120">
        <v>3.5530663024007563</v>
      </c>
    </row>
    <row r="190" spans="3:15" x14ac:dyDescent="0.25">
      <c r="C190" s="11" t="s">
        <v>32</v>
      </c>
      <c r="D190" s="11" t="s">
        <v>33</v>
      </c>
      <c r="F190" s="114" t="s">
        <v>92</v>
      </c>
      <c r="G190" s="120">
        <v>0</v>
      </c>
      <c r="H190" s="120">
        <v>0</v>
      </c>
      <c r="I190" s="120">
        <v>0</v>
      </c>
      <c r="J190" s="120">
        <v>0</v>
      </c>
      <c r="K190" s="120">
        <v>0</v>
      </c>
      <c r="L190" s="120">
        <v>0</v>
      </c>
      <c r="M190" s="120">
        <v>0</v>
      </c>
      <c r="N190" s="120">
        <v>0</v>
      </c>
      <c r="O190" s="120">
        <v>0</v>
      </c>
    </row>
    <row r="191" spans="3:15" x14ac:dyDescent="0.25">
      <c r="C191" s="11" t="s">
        <v>35</v>
      </c>
      <c r="D191" s="11" t="s">
        <v>36</v>
      </c>
      <c r="E191" s="11" t="s">
        <v>37</v>
      </c>
      <c r="F191" s="114" t="s">
        <v>92</v>
      </c>
      <c r="G191" s="120">
        <v>0</v>
      </c>
      <c r="H191" s="120">
        <v>0</v>
      </c>
      <c r="I191" s="120">
        <v>0</v>
      </c>
      <c r="J191" s="120">
        <v>0</v>
      </c>
      <c r="K191" s="120">
        <v>0</v>
      </c>
      <c r="L191" s="120">
        <v>0</v>
      </c>
      <c r="M191" s="120">
        <v>0</v>
      </c>
      <c r="N191" s="120">
        <v>0</v>
      </c>
      <c r="O191" s="120">
        <v>0</v>
      </c>
    </row>
    <row r="193" spans="3:15" x14ac:dyDescent="0.25">
      <c r="C193" s="118" t="s">
        <v>57</v>
      </c>
      <c r="D193" s="114"/>
      <c r="E193" s="114"/>
      <c r="O193" s="116"/>
    </row>
    <row r="194" spans="3:15" x14ac:dyDescent="0.25">
      <c r="C194" s="114" t="s">
        <v>19</v>
      </c>
      <c r="D194" s="114" t="s">
        <v>20</v>
      </c>
      <c r="E194" s="114" t="s">
        <v>21</v>
      </c>
      <c r="G194" s="114">
        <v>2011</v>
      </c>
      <c r="H194" s="114">
        <v>2015</v>
      </c>
      <c r="I194" s="114">
        <v>2020</v>
      </c>
      <c r="J194" s="114">
        <v>2025</v>
      </c>
      <c r="K194" s="114">
        <v>2030</v>
      </c>
      <c r="L194" s="114">
        <v>2035</v>
      </c>
      <c r="M194" s="114">
        <v>2040</v>
      </c>
      <c r="N194" s="114">
        <v>2045</v>
      </c>
      <c r="O194" s="114">
        <v>2050</v>
      </c>
    </row>
    <row r="195" spans="3:15" x14ac:dyDescent="0.25">
      <c r="C195" s="11" t="s">
        <v>30</v>
      </c>
      <c r="D195" s="11" t="s">
        <v>31</v>
      </c>
      <c r="F195" s="114" t="s">
        <v>92</v>
      </c>
      <c r="G195" s="120">
        <v>4.6819595942896992</v>
      </c>
      <c r="H195" s="120">
        <v>6.2479168872258581</v>
      </c>
      <c r="I195" s="120">
        <v>8.961220018491856</v>
      </c>
      <c r="J195" s="120">
        <v>12.852752812959441</v>
      </c>
      <c r="K195" s="120">
        <v>19.796969880005925</v>
      </c>
      <c r="L195" s="120">
        <v>30.492875296884893</v>
      </c>
      <c r="M195" s="120">
        <v>41.816354259029964</v>
      </c>
      <c r="N195" s="120">
        <v>57.344399973158637</v>
      </c>
      <c r="O195" s="120">
        <v>78.638080066603692</v>
      </c>
    </row>
    <row r="196" spans="3:15" x14ac:dyDescent="0.25">
      <c r="C196" s="11" t="s">
        <v>39</v>
      </c>
      <c r="D196" s="11" t="s">
        <v>40</v>
      </c>
      <c r="F196" s="114" t="s">
        <v>92</v>
      </c>
      <c r="G196" s="120">
        <v>3.3866560000000018E-2</v>
      </c>
      <c r="H196" s="120">
        <v>4.5286675801413129E-2</v>
      </c>
      <c r="I196" s="120">
        <v>6.5120786982196255E-2</v>
      </c>
      <c r="J196" s="120">
        <v>9.3641602571506291E-2</v>
      </c>
      <c r="K196" s="120">
        <v>0.14460872063704819</v>
      </c>
      <c r="L196" s="120">
        <v>0.22331614912629616</v>
      </c>
      <c r="M196" s="120">
        <v>0.30704132874993234</v>
      </c>
      <c r="N196" s="120">
        <v>0.42215656113256406</v>
      </c>
      <c r="O196" s="120">
        <v>0.58043053302579728</v>
      </c>
    </row>
    <row r="197" spans="3:15" x14ac:dyDescent="0.25">
      <c r="C197" s="11" t="s">
        <v>41</v>
      </c>
      <c r="D197" s="11" t="s">
        <v>42</v>
      </c>
      <c r="F197" s="114" t="s">
        <v>92</v>
      </c>
      <c r="G197" s="120">
        <v>0.20580448000000012</v>
      </c>
      <c r="H197" s="120">
        <v>0.27520364525474134</v>
      </c>
      <c r="I197" s="120">
        <v>0.3957340131995003</v>
      </c>
      <c r="J197" s="120">
        <v>0.56905281562684595</v>
      </c>
      <c r="K197" s="120">
        <v>0.8787760715636006</v>
      </c>
      <c r="L197" s="120">
        <v>1.3570750600751844</v>
      </c>
      <c r="M197" s="120">
        <v>1.865866536249589</v>
      </c>
      <c r="N197" s="120">
        <v>2.565412948420966</v>
      </c>
      <c r="O197" s="120">
        <v>3.5272317006952298</v>
      </c>
    </row>
    <row r="198" spans="3:15" x14ac:dyDescent="0.25">
      <c r="C198" s="11" t="s">
        <v>32</v>
      </c>
      <c r="D198" s="11" t="s">
        <v>33</v>
      </c>
      <c r="F198" s="114" t="s">
        <v>92</v>
      </c>
      <c r="G198" s="120">
        <v>0</v>
      </c>
      <c r="H198" s="120">
        <v>0</v>
      </c>
      <c r="I198" s="120">
        <v>0</v>
      </c>
      <c r="J198" s="120">
        <v>0</v>
      </c>
      <c r="K198" s="120">
        <v>0</v>
      </c>
      <c r="L198" s="120">
        <v>0</v>
      </c>
      <c r="M198" s="120">
        <v>0</v>
      </c>
      <c r="N198" s="120">
        <v>0</v>
      </c>
      <c r="O198" s="120">
        <v>0</v>
      </c>
    </row>
    <row r="199" spans="3:15" x14ac:dyDescent="0.25">
      <c r="C199" s="11" t="s">
        <v>43</v>
      </c>
      <c r="D199" s="11" t="s">
        <v>44</v>
      </c>
      <c r="F199" s="114" t="s">
        <v>92</v>
      </c>
      <c r="G199" s="120">
        <v>0</v>
      </c>
      <c r="H199" s="120">
        <v>1.2842583529755104E-2</v>
      </c>
      <c r="I199" s="120">
        <v>4.155125201773658E-2</v>
      </c>
      <c r="J199" s="120">
        <v>9.2943460424293467E-2</v>
      </c>
      <c r="K199" s="120">
        <v>0.1947915213465109</v>
      </c>
      <c r="L199" s="120">
        <v>0.37997352394872141</v>
      </c>
      <c r="M199" s="120">
        <v>0.63127239641429933</v>
      </c>
      <c r="N199" s="120">
        <v>1.0175937364756751</v>
      </c>
      <c r="O199" s="120">
        <v>1.6048587768694631</v>
      </c>
    </row>
    <row r="202" spans="3:15" x14ac:dyDescent="0.25">
      <c r="G202" s="114">
        <v>2011</v>
      </c>
      <c r="H202" s="114">
        <v>2015</v>
      </c>
      <c r="I202" s="114">
        <v>2020</v>
      </c>
      <c r="J202" s="114">
        <v>2025</v>
      </c>
      <c r="K202" s="114">
        <v>2030</v>
      </c>
      <c r="L202" s="114">
        <v>2035</v>
      </c>
      <c r="M202" s="114">
        <v>2040</v>
      </c>
      <c r="N202" s="114">
        <v>2045</v>
      </c>
      <c r="O202" s="114">
        <v>2050</v>
      </c>
    </row>
    <row r="203" spans="3:15" x14ac:dyDescent="0.25">
      <c r="C203" s="10" t="s">
        <v>71</v>
      </c>
      <c r="D203" s="10" t="s">
        <v>94</v>
      </c>
      <c r="F203" s="114" t="s">
        <v>92</v>
      </c>
      <c r="G203" s="120">
        <v>0</v>
      </c>
      <c r="H203" s="120">
        <v>0</v>
      </c>
      <c r="I203" s="120">
        <v>0</v>
      </c>
      <c r="J203" s="120">
        <v>0</v>
      </c>
      <c r="K203" s="120">
        <v>0</v>
      </c>
      <c r="L203" s="120">
        <v>0</v>
      </c>
      <c r="M203" s="120">
        <v>0</v>
      </c>
      <c r="N203" s="120">
        <v>0</v>
      </c>
      <c r="O203" s="120">
        <v>0</v>
      </c>
    </row>
    <row r="204" spans="3:15" x14ac:dyDescent="0.25">
      <c r="C204" s="10" t="s">
        <v>72</v>
      </c>
      <c r="D204" s="10" t="s">
        <v>95</v>
      </c>
      <c r="F204" s="114" t="s">
        <v>92</v>
      </c>
      <c r="G204" s="120">
        <v>152.33974646292421</v>
      </c>
      <c r="H204" s="120">
        <v>203.69726879878709</v>
      </c>
      <c r="I204" s="120">
        <v>292.88705378888005</v>
      </c>
      <c r="J204" s="120">
        <v>421.12899328559217</v>
      </c>
      <c r="K204" s="120">
        <v>642.53723597810904</v>
      </c>
      <c r="L204" s="120">
        <v>980.35352912797316</v>
      </c>
      <c r="M204" s="120">
        <v>1315.9979441304283</v>
      </c>
      <c r="N204" s="120">
        <v>1766.5850160515115</v>
      </c>
      <c r="O204" s="120">
        <v>2371.4875568083662</v>
      </c>
    </row>
    <row r="205" spans="3:15" x14ac:dyDescent="0.25">
      <c r="C205" s="10" t="s">
        <v>73</v>
      </c>
      <c r="D205" s="10" t="s">
        <v>96</v>
      </c>
      <c r="F205" s="114" t="s">
        <v>92</v>
      </c>
      <c r="G205" s="120">
        <v>0</v>
      </c>
      <c r="H205" s="120">
        <v>1.2842583529755104E-2</v>
      </c>
      <c r="I205" s="120">
        <v>4.155125201773658E-2</v>
      </c>
      <c r="J205" s="120">
        <v>9.2943460424293467E-2</v>
      </c>
      <c r="K205" s="120">
        <v>0.1947915213465109</v>
      </c>
      <c r="L205" s="120">
        <v>0.37997352394872141</v>
      </c>
      <c r="M205" s="120">
        <v>0.63127239641429933</v>
      </c>
      <c r="N205" s="120">
        <v>1.0175937364756751</v>
      </c>
      <c r="O205" s="120">
        <v>1.6048587768694631</v>
      </c>
    </row>
    <row r="206" spans="3:15" x14ac:dyDescent="0.25">
      <c r="C206" s="11" t="s">
        <v>35</v>
      </c>
      <c r="D206" s="11" t="s">
        <v>36</v>
      </c>
      <c r="F206" s="114" t="s">
        <v>92</v>
      </c>
      <c r="G206" s="117">
        <v>0</v>
      </c>
      <c r="H206" s="117">
        <v>0</v>
      </c>
      <c r="I206" s="117">
        <v>0</v>
      </c>
      <c r="J206" s="117">
        <v>0</v>
      </c>
      <c r="K206" s="117">
        <v>0</v>
      </c>
      <c r="L206" s="117">
        <v>0</v>
      </c>
      <c r="M206" s="117">
        <v>0</v>
      </c>
      <c r="N206" s="117">
        <v>0</v>
      </c>
      <c r="O206" s="117">
        <v>0</v>
      </c>
    </row>
    <row r="207" spans="3:15" x14ac:dyDescent="0.25">
      <c r="D207" s="121"/>
      <c r="G207" s="117">
        <v>152.33974646292421</v>
      </c>
      <c r="H207" s="117">
        <v>203.71011138231685</v>
      </c>
      <c r="I207" s="117">
        <v>292.92860504089776</v>
      </c>
      <c r="J207" s="117">
        <v>421.22193674601647</v>
      </c>
      <c r="K207" s="117">
        <v>642.73202749945551</v>
      </c>
      <c r="L207" s="117">
        <v>980.73350265192187</v>
      </c>
      <c r="M207" s="117">
        <v>1316.6292165268426</v>
      </c>
      <c r="N207" s="117">
        <v>1767.6026097879871</v>
      </c>
      <c r="O207" s="117">
        <v>2373.0924155852358</v>
      </c>
    </row>
    <row r="209" spans="2:15" ht="15" x14ac:dyDescent="0.25">
      <c r="B209" s="122" t="s">
        <v>74</v>
      </c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</row>
    <row r="210" spans="2:15" x14ac:dyDescent="0.25">
      <c r="B210" s="19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</row>
    <row r="211" spans="2:15" x14ac:dyDescent="0.25">
      <c r="B211" s="19"/>
      <c r="C211" s="32" t="s">
        <v>75</v>
      </c>
      <c r="D211" s="20"/>
      <c r="E211" s="22"/>
      <c r="F211" s="20"/>
      <c r="G211" s="22"/>
      <c r="H211" s="20"/>
      <c r="I211" s="20"/>
      <c r="J211" s="20"/>
      <c r="K211" s="20"/>
      <c r="L211" s="20"/>
      <c r="M211" s="20"/>
      <c r="N211" s="123"/>
      <c r="O211" s="123"/>
    </row>
    <row r="212" spans="2:15" x14ac:dyDescent="0.25">
      <c r="B212" s="19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123"/>
    </row>
    <row r="213" spans="2:15" ht="15" x14ac:dyDescent="0.3">
      <c r="B213" s="124"/>
      <c r="C213" s="125" t="s">
        <v>76</v>
      </c>
      <c r="D213" s="126" t="s">
        <v>77</v>
      </c>
      <c r="E213" s="126" t="s">
        <v>21</v>
      </c>
      <c r="F213" s="126" t="s">
        <v>78</v>
      </c>
      <c r="G213" s="126" t="s">
        <v>79</v>
      </c>
      <c r="H213" s="126" t="s">
        <v>80</v>
      </c>
      <c r="I213" s="126" t="s">
        <v>81</v>
      </c>
      <c r="J213" s="126" t="s">
        <v>82</v>
      </c>
      <c r="K213" s="126" t="s">
        <v>83</v>
      </c>
      <c r="L213" s="126" t="s">
        <v>84</v>
      </c>
      <c r="M213" s="126" t="s">
        <v>85</v>
      </c>
      <c r="N213" s="127" t="s">
        <v>86</v>
      </c>
      <c r="O213" s="123"/>
    </row>
    <row r="214" spans="2:15" ht="15" x14ac:dyDescent="0.3">
      <c r="B214" s="124"/>
      <c r="C214" s="128" t="s">
        <v>87</v>
      </c>
      <c r="D214" s="128" t="s">
        <v>90</v>
      </c>
      <c r="E214" s="128"/>
      <c r="F214" s="129">
        <v>152.33974646292421</v>
      </c>
      <c r="G214" s="129">
        <v>203.71011138231685</v>
      </c>
      <c r="H214" s="129">
        <v>292.92860504089776</v>
      </c>
      <c r="I214" s="129">
        <v>421.22193674601647</v>
      </c>
      <c r="J214" s="129">
        <v>642.73202749945551</v>
      </c>
      <c r="K214" s="129">
        <v>980.73350265192187</v>
      </c>
      <c r="L214" s="129">
        <v>1316.6292165268426</v>
      </c>
      <c r="M214" s="129">
        <v>1767.6026097879871</v>
      </c>
      <c r="N214" s="129">
        <v>2373.0924155852358</v>
      </c>
      <c r="O214" s="123"/>
    </row>
    <row r="215" spans="2:15" ht="15" x14ac:dyDescent="0.3">
      <c r="B215" s="124"/>
      <c r="C215" s="128" t="s">
        <v>71</v>
      </c>
      <c r="D215" s="128" t="s">
        <v>94</v>
      </c>
      <c r="E215" s="128"/>
      <c r="F215" s="129">
        <v>0</v>
      </c>
      <c r="G215" s="129">
        <v>0</v>
      </c>
      <c r="H215" s="129">
        <v>0</v>
      </c>
      <c r="I215" s="129">
        <v>0</v>
      </c>
      <c r="J215" s="129">
        <v>0</v>
      </c>
      <c r="K215" s="129">
        <v>0</v>
      </c>
      <c r="L215" s="129">
        <v>0</v>
      </c>
      <c r="M215" s="129">
        <v>0</v>
      </c>
      <c r="N215" s="129">
        <v>0</v>
      </c>
      <c r="O215" s="123"/>
    </row>
    <row r="216" spans="2:15" ht="15" x14ac:dyDescent="0.3">
      <c r="B216" s="124"/>
      <c r="C216" s="128" t="s">
        <v>72</v>
      </c>
      <c r="D216" s="128" t="s">
        <v>95</v>
      </c>
      <c r="E216" s="128"/>
      <c r="F216" s="129">
        <v>-152.33974646292421</v>
      </c>
      <c r="G216" s="129">
        <v>-203.69726879878709</v>
      </c>
      <c r="H216" s="129">
        <v>-292.88705378888005</v>
      </c>
      <c r="I216" s="129">
        <v>-421.12899328559217</v>
      </c>
      <c r="J216" s="129">
        <v>-642.53723597810904</v>
      </c>
      <c r="K216" s="129">
        <v>-980.35352912797316</v>
      </c>
      <c r="L216" s="129">
        <v>-1315.9979441304283</v>
      </c>
      <c r="M216" s="129">
        <v>-1766.5850160515115</v>
      </c>
      <c r="N216" s="129">
        <v>-2371.4875568083662</v>
      </c>
      <c r="O216" s="123"/>
    </row>
    <row r="217" spans="2:15" ht="15" x14ac:dyDescent="0.3">
      <c r="B217" s="124"/>
      <c r="C217" s="128" t="s">
        <v>73</v>
      </c>
      <c r="D217" s="128" t="s">
        <v>96</v>
      </c>
      <c r="E217" s="128"/>
      <c r="F217" s="129">
        <v>0</v>
      </c>
      <c r="G217" s="129">
        <v>-1.2842583529755104E-2</v>
      </c>
      <c r="H217" s="129">
        <v>-4.155125201773658E-2</v>
      </c>
      <c r="I217" s="129">
        <v>-9.2943460424293467E-2</v>
      </c>
      <c r="J217" s="129">
        <v>-0.1947915213465109</v>
      </c>
      <c r="K217" s="129">
        <v>-0.37997352394872141</v>
      </c>
      <c r="L217" s="129">
        <v>-0.63127239641429933</v>
      </c>
      <c r="M217" s="129">
        <v>-1.0175937364756751</v>
      </c>
      <c r="N217" s="129">
        <v>-1.6048587768694631</v>
      </c>
      <c r="O217" s="123"/>
    </row>
    <row r="218" spans="2:15" ht="15" x14ac:dyDescent="0.3">
      <c r="B218" s="124"/>
      <c r="C218" s="128" t="s">
        <v>35</v>
      </c>
      <c r="D218" s="128" t="s">
        <v>36</v>
      </c>
      <c r="E218" s="128"/>
      <c r="F218" s="129">
        <v>0</v>
      </c>
      <c r="G218" s="129">
        <v>0</v>
      </c>
      <c r="H218" s="129">
        <v>0</v>
      </c>
      <c r="I218" s="129">
        <v>0</v>
      </c>
      <c r="J218" s="129">
        <v>0</v>
      </c>
      <c r="K218" s="129">
        <v>0</v>
      </c>
      <c r="L218" s="129">
        <v>0</v>
      </c>
      <c r="M218" s="129">
        <v>0</v>
      </c>
      <c r="N218" s="129">
        <v>0</v>
      </c>
      <c r="O218" s="123"/>
    </row>
    <row r="219" spans="2:15" ht="15" x14ac:dyDescent="0.3">
      <c r="B219" s="124"/>
      <c r="C219" s="130" t="s">
        <v>7</v>
      </c>
      <c r="D219" s="131"/>
      <c r="E219" s="131"/>
      <c r="F219" s="132">
        <v>0</v>
      </c>
      <c r="G219" s="132">
        <v>0</v>
      </c>
      <c r="H219" s="132">
        <v>0</v>
      </c>
      <c r="I219" s="132">
        <v>0</v>
      </c>
      <c r="J219" s="132">
        <v>0</v>
      </c>
      <c r="K219" s="132">
        <v>0</v>
      </c>
      <c r="L219" s="132">
        <v>0</v>
      </c>
      <c r="M219" s="132">
        <v>0</v>
      </c>
      <c r="N219" s="132">
        <v>0</v>
      </c>
      <c r="O219" s="123"/>
    </row>
    <row r="220" spans="2:15" x14ac:dyDescent="0.25">
      <c r="B220" s="123"/>
      <c r="C220" s="123"/>
      <c r="D220" s="123"/>
      <c r="E220" s="123"/>
      <c r="F220" s="123"/>
      <c r="G220" s="123"/>
      <c r="H220" s="123"/>
      <c r="I220" s="123"/>
      <c r="J220" s="123"/>
      <c r="K220" s="123"/>
      <c r="L220" s="123"/>
      <c r="M220" s="123"/>
      <c r="N220" s="123"/>
      <c r="O220" s="123"/>
    </row>
    <row r="222" spans="2:15" x14ac:dyDescent="0.25">
      <c r="B222" s="11" t="s">
        <v>88</v>
      </c>
    </row>
    <row r="224" spans="2:15" x14ac:dyDescent="0.25">
      <c r="C224" s="133" t="s">
        <v>76</v>
      </c>
      <c r="D224" s="133" t="s">
        <v>77</v>
      </c>
      <c r="E224" s="133" t="s">
        <v>21</v>
      </c>
      <c r="F224" s="134" t="s">
        <v>78</v>
      </c>
      <c r="G224" s="134" t="s">
        <v>79</v>
      </c>
      <c r="H224" s="134" t="s">
        <v>80</v>
      </c>
      <c r="I224" s="134" t="s">
        <v>81</v>
      </c>
      <c r="J224" s="134" t="s">
        <v>82</v>
      </c>
      <c r="K224" s="134" t="s">
        <v>83</v>
      </c>
      <c r="L224" s="134" t="s">
        <v>84</v>
      </c>
      <c r="M224" s="134" t="s">
        <v>85</v>
      </c>
      <c r="N224" s="134" t="s">
        <v>86</v>
      </c>
    </row>
    <row r="225" spans="3:14" x14ac:dyDescent="0.25">
      <c r="C225" s="135" t="s">
        <v>32</v>
      </c>
      <c r="D225" s="136" t="s">
        <v>33</v>
      </c>
      <c r="E225" s="136" t="s">
        <v>92</v>
      </c>
      <c r="F225" s="137">
        <v>3.5557800956442329</v>
      </c>
      <c r="G225" s="137">
        <v>4.7548218777625388</v>
      </c>
      <c r="H225" s="137">
        <v>6.8372813230508305</v>
      </c>
      <c r="I225" s="137">
        <v>9.8317911989876787</v>
      </c>
      <c r="J225" s="137">
        <v>14.996043730767324</v>
      </c>
      <c r="K225" s="137">
        <v>22.872874639388264</v>
      </c>
      <c r="L225" s="137">
        <v>30.68132520580243</v>
      </c>
      <c r="M225" s="137">
        <v>41.155461708480026</v>
      </c>
      <c r="N225" s="137">
        <v>55.205308671538077</v>
      </c>
    </row>
  </sheetData>
  <mergeCells count="5">
    <mergeCell ref="F16:I16"/>
    <mergeCell ref="F24:I24"/>
    <mergeCell ref="K24:N24"/>
    <mergeCell ref="F32:I32"/>
    <mergeCell ref="F40:I40"/>
  </mergeCells>
  <conditionalFormatting sqref="G149">
    <cfRule type="cellIs" dxfId="60" priority="1" operator="lessThan">
      <formula>0.001</formula>
    </cfRule>
  </conditionalFormatting>
  <conditionalFormatting sqref="F109:F111 F139:N141">
    <cfRule type="cellIs" dxfId="59" priority="2" operator="lessThan">
      <formula>0.001</formula>
    </cfRule>
  </conditionalFormatting>
  <pageMargins left="0.7" right="0.7" top="0.75" bottom="0.75" header="0.3" footer="0.3"/>
  <pageSetup orientation="portrait" verticalDpi="0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8"/>
  <sheetViews>
    <sheetView topLeftCell="A67" workbookViewId="0"/>
  </sheetViews>
  <sheetFormatPr defaultColWidth="9.1796875" defaultRowHeight="12.5" x14ac:dyDescent="0.25"/>
  <cols>
    <col min="1" max="1" width="7.1796875" style="140" customWidth="1"/>
    <col min="2" max="2" width="6.453125" style="140" customWidth="1"/>
    <col min="3" max="3" width="20" style="140" customWidth="1"/>
    <col min="4" max="4" width="28.1796875" style="140" customWidth="1"/>
    <col min="5" max="5" width="21" style="140" customWidth="1"/>
    <col min="6" max="6" width="16" style="140" customWidth="1"/>
    <col min="7" max="7" width="16.1796875" style="140" customWidth="1"/>
    <col min="8" max="8" width="15.7265625" style="140" customWidth="1"/>
    <col min="9" max="9" width="18" style="140" customWidth="1"/>
    <col min="10" max="10" width="16.26953125" style="140" customWidth="1"/>
    <col min="11" max="11" width="17.7265625" style="140" customWidth="1"/>
    <col min="12" max="12" width="17.1796875" style="140" customWidth="1"/>
    <col min="13" max="13" width="16.26953125" style="140" customWidth="1"/>
    <col min="14" max="14" width="16.1796875" style="140" customWidth="1"/>
    <col min="15" max="16" width="15.7265625" style="140" customWidth="1"/>
    <col min="17" max="16384" width="9.1796875" style="140"/>
  </cols>
  <sheetData>
    <row r="1" spans="1:20" ht="20" x14ac:dyDescent="0.4">
      <c r="A1" s="138" t="s">
        <v>10</v>
      </c>
      <c r="B1" s="9" t="s">
        <v>89</v>
      </c>
      <c r="C1" s="138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</row>
    <row r="2" spans="1:20" s="142" customFormat="1" ht="20" x14ac:dyDescent="0.35">
      <c r="A2" s="13" t="s">
        <v>123</v>
      </c>
      <c r="B2" s="13" t="s">
        <v>147</v>
      </c>
      <c r="C2" s="141"/>
      <c r="E2" s="143"/>
    </row>
    <row r="3" spans="1:20" x14ac:dyDescent="0.25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</row>
    <row r="4" spans="1:20" ht="22.5" customHeight="1" x14ac:dyDescent="0.25">
      <c r="A4" s="139"/>
      <c r="B4" s="192" t="s">
        <v>12</v>
      </c>
      <c r="C4" s="193"/>
      <c r="D4" s="193"/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3"/>
      <c r="P4" s="193"/>
      <c r="Q4" s="194"/>
      <c r="R4" s="194"/>
      <c r="S4" s="194"/>
      <c r="T4" s="194"/>
    </row>
    <row r="5" spans="1:20" x14ac:dyDescent="0.25">
      <c r="A5" s="139"/>
      <c r="B5" s="195"/>
      <c r="C5" s="196"/>
      <c r="D5" s="196"/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6"/>
      <c r="P5" s="196"/>
      <c r="Q5" s="196"/>
      <c r="R5" s="196"/>
      <c r="S5" s="196"/>
      <c r="T5" s="196"/>
    </row>
    <row r="6" spans="1:20" x14ac:dyDescent="0.25">
      <c r="A6" s="139"/>
      <c r="B6" s="195"/>
      <c r="C6" s="196"/>
      <c r="D6" s="196"/>
      <c r="E6" s="197"/>
      <c r="F6" s="196"/>
      <c r="G6" s="196"/>
      <c r="H6" s="196"/>
      <c r="I6" s="196"/>
      <c r="J6" s="196"/>
      <c r="K6" s="196"/>
      <c r="L6" s="196"/>
      <c r="M6" s="196"/>
      <c r="N6" s="196"/>
      <c r="O6" s="196"/>
      <c r="P6" s="196"/>
      <c r="Q6" s="196"/>
      <c r="R6" s="196"/>
      <c r="S6" s="196"/>
      <c r="T6" s="196"/>
    </row>
    <row r="7" spans="1:20" x14ac:dyDescent="0.25">
      <c r="A7" s="139"/>
      <c r="B7" s="195"/>
      <c r="C7" s="196"/>
      <c r="D7" s="198" t="s">
        <v>13</v>
      </c>
      <c r="E7" s="198" t="s">
        <v>14</v>
      </c>
      <c r="F7" s="196"/>
      <c r="G7" s="196"/>
      <c r="H7" s="196"/>
      <c r="I7" s="196"/>
      <c r="J7" s="196"/>
      <c r="K7" s="196"/>
      <c r="L7" s="196"/>
      <c r="M7" s="196"/>
      <c r="N7" s="196"/>
      <c r="O7" s="196"/>
      <c r="P7" s="196"/>
      <c r="Q7" s="196"/>
      <c r="R7" s="196"/>
      <c r="S7" s="196"/>
      <c r="T7" s="196"/>
    </row>
    <row r="8" spans="1:20" x14ac:dyDescent="0.25">
      <c r="A8" s="139"/>
      <c r="B8" s="195"/>
      <c r="C8" s="196"/>
      <c r="D8" s="199" t="s">
        <v>97</v>
      </c>
      <c r="E8" s="199">
        <v>1</v>
      </c>
      <c r="F8" s="196"/>
      <c r="G8" s="196"/>
      <c r="H8" s="196"/>
      <c r="I8" s="196"/>
      <c r="J8" s="196"/>
      <c r="K8" s="196"/>
      <c r="L8" s="196"/>
      <c r="M8" s="196"/>
      <c r="N8" s="196"/>
      <c r="O8" s="196"/>
      <c r="P8" s="196"/>
      <c r="Q8" s="196"/>
      <c r="R8" s="196"/>
      <c r="S8" s="196"/>
      <c r="T8" s="196"/>
    </row>
    <row r="9" spans="1:20" x14ac:dyDescent="0.25">
      <c r="A9" s="139"/>
      <c r="B9" s="200"/>
      <c r="C9" s="201"/>
      <c r="D9" s="201"/>
      <c r="E9" s="201"/>
      <c r="F9" s="201"/>
      <c r="G9" s="201"/>
      <c r="H9" s="201"/>
      <c r="I9" s="201"/>
      <c r="J9" s="201"/>
      <c r="K9" s="201"/>
      <c r="L9" s="201"/>
      <c r="M9" s="201"/>
      <c r="N9" s="201"/>
      <c r="O9" s="201"/>
      <c r="P9" s="201"/>
      <c r="Q9" s="196"/>
      <c r="R9" s="196"/>
      <c r="S9" s="196"/>
      <c r="T9" s="196"/>
    </row>
    <row r="10" spans="1:20" x14ac:dyDescent="0.25">
      <c r="Q10" s="148"/>
      <c r="R10" s="148"/>
      <c r="S10" s="148"/>
      <c r="T10" s="148"/>
    </row>
    <row r="11" spans="1:20" s="144" customFormat="1" ht="22.5" customHeight="1" x14ac:dyDescent="0.3">
      <c r="B11" s="202" t="s">
        <v>17</v>
      </c>
      <c r="C11" s="203"/>
      <c r="D11" s="203"/>
      <c r="E11" s="203"/>
      <c r="F11" s="203"/>
      <c r="G11" s="203"/>
      <c r="H11" s="203"/>
      <c r="I11" s="203"/>
      <c r="J11" s="203"/>
      <c r="K11" s="203"/>
      <c r="L11" s="203"/>
      <c r="M11" s="203"/>
      <c r="N11" s="203"/>
      <c r="O11" s="203"/>
      <c r="P11" s="203"/>
      <c r="Q11" s="204"/>
      <c r="R11" s="204"/>
      <c r="S11" s="204"/>
      <c r="T11" s="204"/>
    </row>
    <row r="12" spans="1:20" x14ac:dyDescent="0.25">
      <c r="B12" s="145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</row>
    <row r="13" spans="1:20" x14ac:dyDescent="0.25">
      <c r="B13" s="145"/>
      <c r="C13" s="154" t="s">
        <v>97</v>
      </c>
      <c r="D13" s="157"/>
      <c r="E13" s="167"/>
      <c r="F13" s="160"/>
      <c r="G13" s="160"/>
      <c r="H13" s="162"/>
      <c r="I13" s="161"/>
      <c r="J13" s="160"/>
      <c r="K13" s="160"/>
      <c r="L13" s="160"/>
      <c r="M13" s="161"/>
      <c r="N13" s="160"/>
      <c r="O13" s="160"/>
      <c r="P13" s="160"/>
      <c r="Q13" s="146"/>
      <c r="R13" s="146"/>
      <c r="S13" s="146"/>
      <c r="T13" s="146"/>
    </row>
    <row r="14" spans="1:20" x14ac:dyDescent="0.25">
      <c r="B14" s="145"/>
      <c r="C14" s="157"/>
      <c r="D14" s="157"/>
      <c r="E14" s="157"/>
      <c r="F14" s="160"/>
      <c r="G14" s="161"/>
      <c r="H14" s="161"/>
      <c r="I14" s="161"/>
      <c r="J14" s="160"/>
      <c r="K14" s="161"/>
      <c r="L14" s="161"/>
      <c r="M14" s="161"/>
      <c r="N14" s="160"/>
      <c r="O14" s="161"/>
      <c r="P14" s="161"/>
      <c r="Q14" s="146"/>
      <c r="R14" s="146"/>
      <c r="S14" s="146"/>
      <c r="T14" s="146"/>
    </row>
    <row r="15" spans="1:20" x14ac:dyDescent="0.25">
      <c r="B15" s="145"/>
      <c r="C15" s="153" t="s">
        <v>99</v>
      </c>
      <c r="D15" s="146"/>
      <c r="E15" s="146"/>
      <c r="F15" s="146"/>
      <c r="G15" s="146"/>
      <c r="H15" s="146"/>
      <c r="I15" s="146"/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</row>
    <row r="16" spans="1:20" x14ac:dyDescent="0.25">
      <c r="B16" s="145"/>
      <c r="C16" s="147" t="s">
        <v>98</v>
      </c>
      <c r="D16" s="147" t="s">
        <v>97</v>
      </c>
      <c r="E16" s="147" t="s">
        <v>21</v>
      </c>
      <c r="F16" s="205">
        <v>2011</v>
      </c>
      <c r="G16" s="163">
        <v>2015</v>
      </c>
      <c r="H16" s="163">
        <v>2020</v>
      </c>
      <c r="I16" s="163">
        <v>2025</v>
      </c>
      <c r="J16" s="163">
        <v>2030</v>
      </c>
      <c r="K16" s="163">
        <v>2035</v>
      </c>
      <c r="L16" s="163">
        <v>2040</v>
      </c>
      <c r="M16" s="163">
        <v>2045</v>
      </c>
      <c r="N16" s="163">
        <v>2050</v>
      </c>
      <c r="O16" s="146"/>
      <c r="P16" s="146"/>
      <c r="Q16" s="146"/>
      <c r="R16" s="146"/>
      <c r="S16" s="146"/>
      <c r="T16" s="146"/>
    </row>
    <row r="17" spans="2:20" x14ac:dyDescent="0.25">
      <c r="B17" s="145"/>
      <c r="C17" s="157" t="s">
        <v>124</v>
      </c>
      <c r="D17" s="157" t="s">
        <v>100</v>
      </c>
      <c r="E17" s="157" t="s">
        <v>101</v>
      </c>
      <c r="F17" s="206">
        <v>1</v>
      </c>
      <c r="G17" s="179">
        <v>1</v>
      </c>
      <c r="H17" s="179">
        <v>1</v>
      </c>
      <c r="I17" s="179">
        <v>1</v>
      </c>
      <c r="J17" s="179">
        <v>1</v>
      </c>
      <c r="K17" s="179">
        <v>1</v>
      </c>
      <c r="L17" s="179">
        <v>1</v>
      </c>
      <c r="M17" s="179">
        <v>1</v>
      </c>
      <c r="N17" s="179">
        <v>1</v>
      </c>
      <c r="O17" s="146"/>
      <c r="P17" s="146"/>
      <c r="Q17" s="146"/>
      <c r="R17" s="146"/>
      <c r="S17" s="146"/>
      <c r="T17" s="146"/>
    </row>
    <row r="18" spans="2:20" x14ac:dyDescent="0.25">
      <c r="B18" s="145"/>
      <c r="C18" s="207" t="s">
        <v>124</v>
      </c>
      <c r="D18" s="207" t="s">
        <v>104</v>
      </c>
      <c r="E18" s="207" t="s">
        <v>105</v>
      </c>
      <c r="F18" s="208">
        <v>0</v>
      </c>
      <c r="G18" s="209">
        <v>0</v>
      </c>
      <c r="H18" s="209">
        <v>0</v>
      </c>
      <c r="I18" s="209">
        <v>0</v>
      </c>
      <c r="J18" s="209">
        <v>0</v>
      </c>
      <c r="K18" s="209">
        <v>0</v>
      </c>
      <c r="L18" s="209">
        <v>0</v>
      </c>
      <c r="M18" s="209">
        <v>0</v>
      </c>
      <c r="N18" s="209">
        <v>0</v>
      </c>
      <c r="O18" s="158"/>
      <c r="P18" s="158"/>
      <c r="Q18" s="146"/>
      <c r="R18" s="146"/>
      <c r="S18" s="146"/>
      <c r="T18" s="146"/>
    </row>
    <row r="19" spans="2:20" x14ac:dyDescent="0.25">
      <c r="B19" s="145"/>
      <c r="C19" s="157" t="s">
        <v>106</v>
      </c>
      <c r="D19" s="157" t="s">
        <v>125</v>
      </c>
      <c r="E19" s="157" t="s">
        <v>126</v>
      </c>
      <c r="F19" s="206">
        <v>1</v>
      </c>
      <c r="G19" s="179">
        <v>1</v>
      </c>
      <c r="H19" s="179">
        <v>1</v>
      </c>
      <c r="I19" s="179">
        <v>1</v>
      </c>
      <c r="J19" s="179">
        <v>1</v>
      </c>
      <c r="K19" s="179">
        <v>1</v>
      </c>
      <c r="L19" s="179">
        <v>1</v>
      </c>
      <c r="M19" s="179">
        <v>1</v>
      </c>
      <c r="N19" s="179">
        <v>1</v>
      </c>
      <c r="O19" s="158"/>
      <c r="P19" s="158"/>
      <c r="Q19" s="146"/>
      <c r="R19" s="146"/>
      <c r="S19" s="146"/>
      <c r="T19" s="146"/>
    </row>
    <row r="20" spans="2:20" x14ac:dyDescent="0.25">
      <c r="B20" s="145"/>
      <c r="C20" s="207" t="s">
        <v>106</v>
      </c>
      <c r="D20" s="207" t="s">
        <v>127</v>
      </c>
      <c r="E20" s="207" t="s">
        <v>128</v>
      </c>
      <c r="F20" s="208">
        <v>0</v>
      </c>
      <c r="G20" s="209">
        <v>0</v>
      </c>
      <c r="H20" s="209">
        <v>0</v>
      </c>
      <c r="I20" s="209">
        <v>0</v>
      </c>
      <c r="J20" s="209">
        <v>0</v>
      </c>
      <c r="K20" s="209">
        <v>0</v>
      </c>
      <c r="L20" s="209">
        <v>0</v>
      </c>
      <c r="M20" s="209">
        <v>0</v>
      </c>
      <c r="N20" s="209">
        <v>0</v>
      </c>
      <c r="O20" s="158"/>
      <c r="P20" s="158"/>
      <c r="Q20" s="146"/>
      <c r="R20" s="146"/>
      <c r="S20" s="146"/>
      <c r="T20" s="146"/>
    </row>
    <row r="21" spans="2:20" x14ac:dyDescent="0.25">
      <c r="B21" s="145"/>
      <c r="C21" s="157" t="s">
        <v>129</v>
      </c>
      <c r="D21" s="157" t="s">
        <v>100</v>
      </c>
      <c r="E21" s="157" t="s">
        <v>130</v>
      </c>
      <c r="F21" s="206">
        <v>0.99082400000000004</v>
      </c>
      <c r="G21" s="179">
        <v>0.98877271794871791</v>
      </c>
      <c r="H21" s="179">
        <v>0.98620861538461535</v>
      </c>
      <c r="I21" s="179">
        <v>0.9836445128205128</v>
      </c>
      <c r="J21" s="179">
        <v>0.98108041025641024</v>
      </c>
      <c r="K21" s="179">
        <v>0.97851630769230769</v>
      </c>
      <c r="L21" s="179">
        <v>0.97595220512820513</v>
      </c>
      <c r="M21" s="179">
        <v>0.97338810256410258</v>
      </c>
      <c r="N21" s="179">
        <v>0.97082400000000002</v>
      </c>
      <c r="O21" s="158"/>
      <c r="P21" s="158"/>
      <c r="Q21" s="146"/>
      <c r="R21" s="146"/>
      <c r="S21" s="146"/>
      <c r="T21" s="146"/>
    </row>
    <row r="22" spans="2:20" x14ac:dyDescent="0.25">
      <c r="B22" s="145"/>
      <c r="C22" s="157" t="s">
        <v>129</v>
      </c>
      <c r="D22" s="157" t="s">
        <v>102</v>
      </c>
      <c r="E22" s="157" t="s">
        <v>103</v>
      </c>
      <c r="F22" s="210">
        <v>0</v>
      </c>
      <c r="G22" s="179">
        <v>2.0512820512820513E-3</v>
      </c>
      <c r="H22" s="179">
        <v>4.6153846153846149E-3</v>
      </c>
      <c r="I22" s="179">
        <v>7.1794871794871795E-3</v>
      </c>
      <c r="J22" s="179">
        <v>9.743589743589744E-3</v>
      </c>
      <c r="K22" s="179">
        <v>1.2307692307692308E-2</v>
      </c>
      <c r="L22" s="179">
        <v>1.4871794871794871E-2</v>
      </c>
      <c r="M22" s="179">
        <v>1.7435897435897435E-2</v>
      </c>
      <c r="N22" s="179">
        <v>0.02</v>
      </c>
      <c r="O22" s="158"/>
      <c r="P22" s="158"/>
      <c r="Q22" s="146"/>
      <c r="R22" s="146"/>
      <c r="S22" s="146"/>
      <c r="T22" s="146"/>
    </row>
    <row r="23" spans="2:20" x14ac:dyDescent="0.25">
      <c r="B23" s="145"/>
      <c r="C23" s="157" t="s">
        <v>129</v>
      </c>
      <c r="D23" s="157" t="s">
        <v>131</v>
      </c>
      <c r="E23" s="157" t="s">
        <v>132</v>
      </c>
      <c r="F23" s="210">
        <v>1.2160000000000001E-3</v>
      </c>
      <c r="G23" s="179">
        <v>1.2160000000000001E-3</v>
      </c>
      <c r="H23" s="179">
        <v>1.2160000000000001E-3</v>
      </c>
      <c r="I23" s="179">
        <v>1.2160000000000001E-3</v>
      </c>
      <c r="J23" s="179">
        <v>1.2160000000000001E-3</v>
      </c>
      <c r="K23" s="179">
        <v>1.2160000000000001E-3</v>
      </c>
      <c r="L23" s="179">
        <v>1.2160000000000001E-3</v>
      </c>
      <c r="M23" s="179">
        <v>1.2160000000000001E-3</v>
      </c>
      <c r="N23" s="179">
        <v>1.2160000000000001E-3</v>
      </c>
      <c r="O23" s="158"/>
      <c r="P23" s="158"/>
      <c r="Q23" s="146"/>
      <c r="R23" s="146"/>
      <c r="S23" s="146"/>
      <c r="T23" s="146"/>
    </row>
    <row r="24" spans="2:20" x14ac:dyDescent="0.25">
      <c r="B24" s="145"/>
      <c r="C24" s="157" t="s">
        <v>129</v>
      </c>
      <c r="D24" s="157" t="s">
        <v>133</v>
      </c>
      <c r="E24" s="157" t="s">
        <v>134</v>
      </c>
      <c r="F24" s="210">
        <v>7.9600000000000001E-3</v>
      </c>
      <c r="G24" s="179">
        <v>7.9600000000000001E-3</v>
      </c>
      <c r="H24" s="179">
        <v>7.9600000000000001E-3</v>
      </c>
      <c r="I24" s="179">
        <v>7.9600000000000001E-3</v>
      </c>
      <c r="J24" s="179">
        <v>7.9600000000000001E-3</v>
      </c>
      <c r="K24" s="179">
        <v>7.9600000000000001E-3</v>
      </c>
      <c r="L24" s="179">
        <v>7.9600000000000001E-3</v>
      </c>
      <c r="M24" s="179">
        <v>7.9600000000000001E-3</v>
      </c>
      <c r="N24" s="179">
        <v>7.9600000000000001E-3</v>
      </c>
      <c r="O24" s="158"/>
      <c r="P24" s="158"/>
      <c r="Q24" s="146"/>
      <c r="R24" s="146"/>
      <c r="S24" s="146"/>
      <c r="T24" s="146"/>
    </row>
    <row r="25" spans="2:20" x14ac:dyDescent="0.25">
      <c r="B25" s="145"/>
      <c r="C25" s="166" t="s">
        <v>129</v>
      </c>
      <c r="D25" s="166" t="s">
        <v>104</v>
      </c>
      <c r="E25" s="166" t="s">
        <v>105</v>
      </c>
      <c r="F25" s="211">
        <v>0</v>
      </c>
      <c r="G25" s="180">
        <v>0</v>
      </c>
      <c r="H25" s="180">
        <v>0</v>
      </c>
      <c r="I25" s="180">
        <v>0</v>
      </c>
      <c r="J25" s="180">
        <v>0</v>
      </c>
      <c r="K25" s="180">
        <v>0</v>
      </c>
      <c r="L25" s="180">
        <v>0</v>
      </c>
      <c r="M25" s="180">
        <v>0</v>
      </c>
      <c r="N25" s="180">
        <v>0</v>
      </c>
      <c r="O25" s="158"/>
      <c r="P25" s="158"/>
      <c r="Q25" s="146"/>
      <c r="R25" s="146"/>
      <c r="S25" s="146"/>
      <c r="T25" s="146"/>
    </row>
    <row r="26" spans="2:20" x14ac:dyDescent="0.25">
      <c r="B26" s="145"/>
      <c r="C26" s="157"/>
      <c r="D26" s="157"/>
      <c r="E26" s="157"/>
      <c r="F26" s="158"/>
      <c r="G26" s="158"/>
      <c r="H26" s="158"/>
      <c r="I26" s="159"/>
      <c r="J26" s="158"/>
      <c r="K26" s="158"/>
      <c r="L26" s="158"/>
      <c r="M26" s="159"/>
      <c r="N26" s="158"/>
      <c r="O26" s="158"/>
      <c r="P26" s="158"/>
      <c r="Q26" s="146"/>
      <c r="R26" s="146"/>
      <c r="S26" s="146"/>
      <c r="T26" s="146"/>
    </row>
    <row r="27" spans="2:20" x14ac:dyDescent="0.25">
      <c r="B27" s="145"/>
      <c r="C27" s="153" t="s">
        <v>107</v>
      </c>
      <c r="D27" s="146"/>
      <c r="E27" s="146"/>
      <c r="F27" s="146"/>
      <c r="G27" s="146"/>
      <c r="H27" s="146"/>
      <c r="I27" s="146"/>
      <c r="J27" s="146"/>
      <c r="K27" s="146"/>
      <c r="L27" s="146"/>
      <c r="M27" s="146"/>
      <c r="N27" s="146"/>
      <c r="O27" s="158"/>
      <c r="P27" s="158"/>
      <c r="Q27" s="146"/>
      <c r="R27" s="146"/>
      <c r="S27" s="146"/>
      <c r="T27" s="146"/>
    </row>
    <row r="28" spans="2:20" x14ac:dyDescent="0.25">
      <c r="B28" s="145"/>
      <c r="C28" s="147" t="s">
        <v>98</v>
      </c>
      <c r="D28" s="147" t="s">
        <v>97</v>
      </c>
      <c r="E28" s="147" t="s">
        <v>21</v>
      </c>
      <c r="F28" s="205">
        <v>2011</v>
      </c>
      <c r="G28" s="163">
        <v>2015</v>
      </c>
      <c r="H28" s="163">
        <v>2020</v>
      </c>
      <c r="I28" s="163">
        <v>2025</v>
      </c>
      <c r="J28" s="163">
        <v>2030</v>
      </c>
      <c r="K28" s="163">
        <v>2035</v>
      </c>
      <c r="L28" s="163">
        <v>2040</v>
      </c>
      <c r="M28" s="163">
        <v>2045</v>
      </c>
      <c r="N28" s="163">
        <v>2050</v>
      </c>
      <c r="O28" s="158"/>
      <c r="P28" s="158"/>
      <c r="Q28" s="146"/>
      <c r="R28" s="146"/>
      <c r="S28" s="146"/>
      <c r="T28" s="146"/>
    </row>
    <row r="29" spans="2:20" x14ac:dyDescent="0.25">
      <c r="B29" s="145"/>
      <c r="C29" s="157" t="s">
        <v>124</v>
      </c>
      <c r="D29" s="157" t="s">
        <v>100</v>
      </c>
      <c r="E29" s="157" t="s">
        <v>101</v>
      </c>
      <c r="F29" s="206">
        <v>1</v>
      </c>
      <c r="G29" s="179">
        <v>0.8666666666666667</v>
      </c>
      <c r="H29" s="179">
        <v>0.7</v>
      </c>
      <c r="I29" s="179">
        <v>0.7</v>
      </c>
      <c r="J29" s="179">
        <v>0.7</v>
      </c>
      <c r="K29" s="179">
        <v>0.7</v>
      </c>
      <c r="L29" s="179">
        <v>0.7</v>
      </c>
      <c r="M29" s="179">
        <v>0.7</v>
      </c>
      <c r="N29" s="179">
        <v>0.7</v>
      </c>
      <c r="O29" s="146"/>
      <c r="P29" s="146"/>
      <c r="Q29" s="146"/>
      <c r="R29" s="146"/>
      <c r="S29" s="146"/>
      <c r="T29" s="146"/>
    </row>
    <row r="30" spans="2:20" x14ac:dyDescent="0.25">
      <c r="B30" s="145"/>
      <c r="C30" s="207" t="s">
        <v>124</v>
      </c>
      <c r="D30" s="207" t="s">
        <v>104</v>
      </c>
      <c r="E30" s="207" t="s">
        <v>105</v>
      </c>
      <c r="F30" s="208">
        <v>0</v>
      </c>
      <c r="G30" s="209">
        <v>0.13333333333333333</v>
      </c>
      <c r="H30" s="209">
        <v>0.3</v>
      </c>
      <c r="I30" s="209">
        <v>0.3</v>
      </c>
      <c r="J30" s="209">
        <v>0.3</v>
      </c>
      <c r="K30" s="209">
        <v>0.3</v>
      </c>
      <c r="L30" s="209">
        <v>0.3</v>
      </c>
      <c r="M30" s="209">
        <v>0.3</v>
      </c>
      <c r="N30" s="209">
        <v>0.3</v>
      </c>
      <c r="O30" s="158"/>
      <c r="P30" s="158"/>
      <c r="Q30" s="146"/>
      <c r="R30" s="146"/>
      <c r="S30" s="146"/>
      <c r="T30" s="146"/>
    </row>
    <row r="31" spans="2:20" x14ac:dyDescent="0.25">
      <c r="B31" s="145"/>
      <c r="C31" s="157" t="s">
        <v>106</v>
      </c>
      <c r="D31" s="157" t="s">
        <v>125</v>
      </c>
      <c r="E31" s="157" t="s">
        <v>126</v>
      </c>
      <c r="F31" s="206">
        <v>1</v>
      </c>
      <c r="G31" s="179">
        <v>0.98974358974358978</v>
      </c>
      <c r="H31" s="179">
        <v>0.97692307692307689</v>
      </c>
      <c r="I31" s="179">
        <v>0.96410256410256412</v>
      </c>
      <c r="J31" s="179">
        <v>0.95128205128205123</v>
      </c>
      <c r="K31" s="179">
        <v>0.93846153846153846</v>
      </c>
      <c r="L31" s="179">
        <v>0.92564102564102568</v>
      </c>
      <c r="M31" s="179">
        <v>0.9128205128205128</v>
      </c>
      <c r="N31" s="179">
        <v>0.9</v>
      </c>
      <c r="O31" s="158"/>
      <c r="P31" s="158"/>
      <c r="Q31" s="146"/>
      <c r="R31" s="146"/>
      <c r="S31" s="146"/>
      <c r="T31" s="146"/>
    </row>
    <row r="32" spans="2:20" x14ac:dyDescent="0.25">
      <c r="B32" s="145"/>
      <c r="C32" s="207" t="s">
        <v>106</v>
      </c>
      <c r="D32" s="207" t="s">
        <v>127</v>
      </c>
      <c r="E32" s="207" t="s">
        <v>128</v>
      </c>
      <c r="F32" s="208">
        <v>0</v>
      </c>
      <c r="G32" s="209">
        <v>1.0256410256410256E-2</v>
      </c>
      <c r="H32" s="209">
        <v>2.3076923076923078E-2</v>
      </c>
      <c r="I32" s="209">
        <v>3.5897435897435895E-2</v>
      </c>
      <c r="J32" s="209">
        <v>4.8717948717948718E-2</v>
      </c>
      <c r="K32" s="209">
        <v>6.1538461538461542E-2</v>
      </c>
      <c r="L32" s="209">
        <v>7.4358974358974358E-2</v>
      </c>
      <c r="M32" s="209">
        <v>8.7179487179487175E-2</v>
      </c>
      <c r="N32" s="209">
        <v>0.1</v>
      </c>
      <c r="O32" s="158"/>
      <c r="P32" s="158"/>
      <c r="Q32" s="146"/>
      <c r="R32" s="146"/>
      <c r="S32" s="146"/>
      <c r="T32" s="146"/>
    </row>
    <row r="33" spans="2:20" x14ac:dyDescent="0.25">
      <c r="B33" s="145"/>
      <c r="C33" s="157" t="s">
        <v>129</v>
      </c>
      <c r="D33" s="157" t="s">
        <v>100</v>
      </c>
      <c r="E33" s="157" t="s">
        <v>130</v>
      </c>
      <c r="F33" s="206">
        <v>0.99082400000000004</v>
      </c>
      <c r="G33" s="179">
        <v>0.98569579487179482</v>
      </c>
      <c r="H33" s="179">
        <v>0.97928553846153843</v>
      </c>
      <c r="I33" s="179">
        <v>0.97287528205128204</v>
      </c>
      <c r="J33" s="179">
        <v>0.96646502564102565</v>
      </c>
      <c r="K33" s="179">
        <v>0.96005476923076927</v>
      </c>
      <c r="L33" s="179">
        <v>0.95364451282051277</v>
      </c>
      <c r="M33" s="179">
        <v>0.94723425641025638</v>
      </c>
      <c r="N33" s="179">
        <v>0.94082399999999999</v>
      </c>
      <c r="O33" s="158"/>
      <c r="P33" s="158"/>
      <c r="Q33" s="146"/>
      <c r="R33" s="146"/>
      <c r="S33" s="146"/>
      <c r="T33" s="146"/>
    </row>
    <row r="34" spans="2:20" x14ac:dyDescent="0.25">
      <c r="B34" s="145"/>
      <c r="C34" s="157" t="s">
        <v>129</v>
      </c>
      <c r="D34" s="157" t="s">
        <v>102</v>
      </c>
      <c r="E34" s="157" t="s">
        <v>103</v>
      </c>
      <c r="F34" s="206">
        <v>0</v>
      </c>
      <c r="G34" s="179">
        <v>5.1282051282051282E-3</v>
      </c>
      <c r="H34" s="179">
        <v>1.1538461538461539E-2</v>
      </c>
      <c r="I34" s="179">
        <v>1.7948717948717947E-2</v>
      </c>
      <c r="J34" s="179">
        <v>2.4358974358974359E-2</v>
      </c>
      <c r="K34" s="179">
        <v>3.0769230769230771E-2</v>
      </c>
      <c r="L34" s="179">
        <v>3.7179487179487179E-2</v>
      </c>
      <c r="M34" s="179">
        <v>4.3589743589743588E-2</v>
      </c>
      <c r="N34" s="179">
        <v>0.05</v>
      </c>
      <c r="O34" s="158"/>
      <c r="P34" s="158"/>
      <c r="Q34" s="146"/>
      <c r="R34" s="146"/>
      <c r="S34" s="146"/>
      <c r="T34" s="146"/>
    </row>
    <row r="35" spans="2:20" x14ac:dyDescent="0.25">
      <c r="B35" s="145"/>
      <c r="C35" s="157" t="s">
        <v>129</v>
      </c>
      <c r="D35" s="157" t="s">
        <v>131</v>
      </c>
      <c r="E35" s="157" t="s">
        <v>132</v>
      </c>
      <c r="F35" s="206">
        <v>1.2160000000000001E-3</v>
      </c>
      <c r="G35" s="179">
        <v>1.2160000000000001E-3</v>
      </c>
      <c r="H35" s="179">
        <v>1.2160000000000001E-3</v>
      </c>
      <c r="I35" s="179">
        <v>1.2160000000000001E-3</v>
      </c>
      <c r="J35" s="179">
        <v>1.2160000000000001E-3</v>
      </c>
      <c r="K35" s="179">
        <v>1.2160000000000001E-3</v>
      </c>
      <c r="L35" s="179">
        <v>1.2160000000000001E-3</v>
      </c>
      <c r="M35" s="179">
        <v>1.2160000000000001E-3</v>
      </c>
      <c r="N35" s="179">
        <v>1.2160000000000001E-3</v>
      </c>
      <c r="O35" s="158"/>
      <c r="P35" s="158"/>
      <c r="Q35" s="146"/>
      <c r="R35" s="146"/>
      <c r="S35" s="146"/>
      <c r="T35" s="146"/>
    </row>
    <row r="36" spans="2:20" x14ac:dyDescent="0.25">
      <c r="B36" s="145"/>
      <c r="C36" s="157" t="s">
        <v>129</v>
      </c>
      <c r="D36" s="157" t="s">
        <v>133</v>
      </c>
      <c r="E36" s="157" t="s">
        <v>134</v>
      </c>
      <c r="F36" s="206">
        <v>7.9600000000000001E-3</v>
      </c>
      <c r="G36" s="179">
        <v>7.9600000000000001E-3</v>
      </c>
      <c r="H36" s="179">
        <v>7.9600000000000001E-3</v>
      </c>
      <c r="I36" s="179">
        <v>7.9600000000000001E-3</v>
      </c>
      <c r="J36" s="179">
        <v>7.9600000000000001E-3</v>
      </c>
      <c r="K36" s="179">
        <v>7.9600000000000001E-3</v>
      </c>
      <c r="L36" s="179">
        <v>7.9600000000000001E-3</v>
      </c>
      <c r="M36" s="179">
        <v>7.9600000000000001E-3</v>
      </c>
      <c r="N36" s="179">
        <v>7.9600000000000001E-3</v>
      </c>
      <c r="O36" s="158"/>
      <c r="P36" s="158"/>
      <c r="Q36" s="146"/>
      <c r="R36" s="146"/>
      <c r="S36" s="146"/>
      <c r="T36" s="146"/>
    </row>
    <row r="37" spans="2:20" x14ac:dyDescent="0.25">
      <c r="B37" s="145"/>
      <c r="C37" s="166" t="s">
        <v>129</v>
      </c>
      <c r="D37" s="166" t="s">
        <v>104</v>
      </c>
      <c r="E37" s="166" t="s">
        <v>105</v>
      </c>
      <c r="F37" s="211">
        <v>0</v>
      </c>
      <c r="G37" s="180">
        <v>0</v>
      </c>
      <c r="H37" s="180">
        <v>0</v>
      </c>
      <c r="I37" s="180">
        <v>0</v>
      </c>
      <c r="J37" s="180">
        <v>0</v>
      </c>
      <c r="K37" s="180">
        <v>0</v>
      </c>
      <c r="L37" s="180">
        <v>0</v>
      </c>
      <c r="M37" s="180">
        <v>0</v>
      </c>
      <c r="N37" s="180">
        <v>0</v>
      </c>
      <c r="O37" s="158"/>
      <c r="P37" s="158"/>
      <c r="Q37" s="146"/>
      <c r="R37" s="146"/>
      <c r="S37" s="146"/>
      <c r="T37" s="146"/>
    </row>
    <row r="38" spans="2:20" x14ac:dyDescent="0.25">
      <c r="B38" s="145"/>
      <c r="C38" s="157"/>
      <c r="D38" s="157"/>
      <c r="E38" s="157"/>
      <c r="F38" s="158"/>
      <c r="G38" s="158"/>
      <c r="H38" s="158"/>
      <c r="I38" s="159"/>
      <c r="J38" s="158"/>
      <c r="K38" s="158"/>
      <c r="L38" s="158"/>
      <c r="M38" s="159"/>
      <c r="N38" s="158"/>
      <c r="O38" s="158"/>
      <c r="P38" s="158"/>
      <c r="Q38" s="146"/>
      <c r="R38" s="146"/>
      <c r="S38" s="146"/>
      <c r="T38" s="146"/>
    </row>
    <row r="39" spans="2:20" x14ac:dyDescent="0.25">
      <c r="B39" s="145"/>
      <c r="C39" s="153" t="s">
        <v>108</v>
      </c>
      <c r="D39" s="146"/>
      <c r="E39" s="146"/>
      <c r="F39" s="146"/>
      <c r="G39" s="146"/>
      <c r="H39" s="146"/>
      <c r="I39" s="146"/>
      <c r="J39" s="146"/>
      <c r="K39" s="146"/>
      <c r="L39" s="146"/>
      <c r="M39" s="146"/>
      <c r="N39" s="146"/>
      <c r="O39" s="158"/>
      <c r="P39" s="158"/>
      <c r="Q39" s="146"/>
      <c r="R39" s="146"/>
      <c r="S39" s="146"/>
      <c r="T39" s="146"/>
    </row>
    <row r="40" spans="2:20" x14ac:dyDescent="0.25">
      <c r="B40" s="145"/>
      <c r="C40" s="147" t="s">
        <v>98</v>
      </c>
      <c r="D40" s="147" t="s">
        <v>97</v>
      </c>
      <c r="E40" s="147" t="s">
        <v>21</v>
      </c>
      <c r="F40" s="205">
        <v>2011</v>
      </c>
      <c r="G40" s="163">
        <v>2015</v>
      </c>
      <c r="H40" s="163">
        <v>2020</v>
      </c>
      <c r="I40" s="163">
        <v>2025</v>
      </c>
      <c r="J40" s="163">
        <v>2030</v>
      </c>
      <c r="K40" s="163">
        <v>2035</v>
      </c>
      <c r="L40" s="163">
        <v>2040</v>
      </c>
      <c r="M40" s="163">
        <v>2045</v>
      </c>
      <c r="N40" s="163">
        <v>2050</v>
      </c>
      <c r="O40" s="158"/>
      <c r="P40" s="158"/>
      <c r="Q40" s="146"/>
      <c r="R40" s="146"/>
      <c r="S40" s="146"/>
      <c r="T40" s="146"/>
    </row>
    <row r="41" spans="2:20" x14ac:dyDescent="0.25">
      <c r="B41" s="145"/>
      <c r="C41" s="157" t="s">
        <v>124</v>
      </c>
      <c r="D41" s="157" t="s">
        <v>100</v>
      </c>
      <c r="E41" s="157" t="s">
        <v>101</v>
      </c>
      <c r="F41" s="206">
        <v>1</v>
      </c>
      <c r="G41" s="179">
        <v>0.8666666666666667</v>
      </c>
      <c r="H41" s="179">
        <v>0.7</v>
      </c>
      <c r="I41" s="179">
        <v>0.68333333333333335</v>
      </c>
      <c r="J41" s="179">
        <v>0.66666666666666674</v>
      </c>
      <c r="K41" s="179">
        <v>0.65</v>
      </c>
      <c r="L41" s="179">
        <v>0.6333333333333333</v>
      </c>
      <c r="M41" s="179">
        <v>0.6166666666666667</v>
      </c>
      <c r="N41" s="179">
        <v>0.6</v>
      </c>
      <c r="O41" s="146"/>
      <c r="P41" s="146"/>
      <c r="Q41" s="146"/>
      <c r="R41" s="146"/>
      <c r="S41" s="146"/>
      <c r="T41" s="146"/>
    </row>
    <row r="42" spans="2:20" x14ac:dyDescent="0.25">
      <c r="B42" s="145"/>
      <c r="C42" s="207" t="s">
        <v>124</v>
      </c>
      <c r="D42" s="207" t="s">
        <v>104</v>
      </c>
      <c r="E42" s="207" t="s">
        <v>105</v>
      </c>
      <c r="F42" s="208">
        <v>0</v>
      </c>
      <c r="G42" s="209">
        <v>0.13333333333333333</v>
      </c>
      <c r="H42" s="209">
        <v>0.3</v>
      </c>
      <c r="I42" s="209">
        <v>0.31666666666666665</v>
      </c>
      <c r="J42" s="209">
        <v>0.33333333333333331</v>
      </c>
      <c r="K42" s="209">
        <v>0.35</v>
      </c>
      <c r="L42" s="209">
        <v>0.3666666666666667</v>
      </c>
      <c r="M42" s="209">
        <v>0.38333333333333336</v>
      </c>
      <c r="N42" s="209">
        <v>0.4</v>
      </c>
      <c r="O42" s="158"/>
      <c r="P42" s="158"/>
      <c r="Q42" s="146"/>
      <c r="R42" s="146"/>
      <c r="S42" s="146"/>
      <c r="T42" s="146"/>
    </row>
    <row r="43" spans="2:20" x14ac:dyDescent="0.25">
      <c r="B43" s="145"/>
      <c r="C43" s="157" t="s">
        <v>106</v>
      </c>
      <c r="D43" s="157" t="s">
        <v>125</v>
      </c>
      <c r="E43" s="157" t="s">
        <v>126</v>
      </c>
      <c r="F43" s="206">
        <v>1</v>
      </c>
      <c r="G43" s="179">
        <v>0.98461538461538467</v>
      </c>
      <c r="H43" s="179">
        <v>0.9653846153846154</v>
      </c>
      <c r="I43" s="179">
        <v>0.94615384615384612</v>
      </c>
      <c r="J43" s="179">
        <v>0.92692307692307696</v>
      </c>
      <c r="K43" s="179">
        <v>0.90769230769230769</v>
      </c>
      <c r="L43" s="179">
        <v>0.88846153846153841</v>
      </c>
      <c r="M43" s="179">
        <v>0.86923076923076925</v>
      </c>
      <c r="N43" s="179">
        <v>0.85</v>
      </c>
      <c r="O43" s="158"/>
      <c r="P43" s="158"/>
      <c r="Q43" s="146"/>
      <c r="R43" s="146"/>
      <c r="S43" s="146"/>
      <c r="T43" s="146"/>
    </row>
    <row r="44" spans="2:20" x14ac:dyDescent="0.25">
      <c r="B44" s="145"/>
      <c r="C44" s="207" t="s">
        <v>106</v>
      </c>
      <c r="D44" s="207" t="s">
        <v>127</v>
      </c>
      <c r="E44" s="207" t="s">
        <v>128</v>
      </c>
      <c r="F44" s="208">
        <v>0</v>
      </c>
      <c r="G44" s="209">
        <v>1.5384615384615384E-2</v>
      </c>
      <c r="H44" s="209">
        <v>3.461538461538461E-2</v>
      </c>
      <c r="I44" s="209">
        <v>5.3846153846153842E-2</v>
      </c>
      <c r="J44" s="209">
        <v>7.3076923076923067E-2</v>
      </c>
      <c r="K44" s="209">
        <v>9.2307692307692299E-2</v>
      </c>
      <c r="L44" s="209">
        <v>0.11153846153846153</v>
      </c>
      <c r="M44" s="209">
        <v>0.13076923076923075</v>
      </c>
      <c r="N44" s="209">
        <v>0.15</v>
      </c>
      <c r="O44" s="158"/>
      <c r="P44" s="158"/>
      <c r="Q44" s="146"/>
      <c r="R44" s="146"/>
      <c r="S44" s="146"/>
      <c r="T44" s="146"/>
    </row>
    <row r="45" spans="2:20" x14ac:dyDescent="0.25">
      <c r="B45" s="145"/>
      <c r="C45" s="157" t="s">
        <v>129</v>
      </c>
      <c r="D45" s="157" t="s">
        <v>100</v>
      </c>
      <c r="E45" s="157" t="s">
        <v>130</v>
      </c>
      <c r="F45" s="206">
        <v>0.99082400000000004</v>
      </c>
      <c r="G45" s="179">
        <v>0.98056758974358971</v>
      </c>
      <c r="H45" s="179">
        <v>0.96774707692307693</v>
      </c>
      <c r="I45" s="179">
        <v>0.95492656410256416</v>
      </c>
      <c r="J45" s="179">
        <v>0.94210605128205127</v>
      </c>
      <c r="K45" s="179">
        <v>0.9292855384615385</v>
      </c>
      <c r="L45" s="179">
        <v>0.91646502564102561</v>
      </c>
      <c r="M45" s="179">
        <v>0.90364451282051284</v>
      </c>
      <c r="N45" s="179">
        <v>0.89082400000000006</v>
      </c>
      <c r="O45" s="158"/>
      <c r="P45" s="158"/>
      <c r="Q45" s="146"/>
      <c r="R45" s="146"/>
      <c r="S45" s="146"/>
      <c r="T45" s="146"/>
    </row>
    <row r="46" spans="2:20" x14ac:dyDescent="0.25">
      <c r="B46" s="145"/>
      <c r="C46" s="157" t="s">
        <v>129</v>
      </c>
      <c r="D46" s="157" t="s">
        <v>102</v>
      </c>
      <c r="E46" s="157" t="s">
        <v>103</v>
      </c>
      <c r="F46" s="206">
        <v>0</v>
      </c>
      <c r="G46" s="179">
        <v>1.0256410256410256E-2</v>
      </c>
      <c r="H46" s="179">
        <v>2.3076923076923078E-2</v>
      </c>
      <c r="I46" s="179">
        <v>3.5897435897435895E-2</v>
      </c>
      <c r="J46" s="179">
        <v>4.8717948717948718E-2</v>
      </c>
      <c r="K46" s="179">
        <v>6.1538461538461542E-2</v>
      </c>
      <c r="L46" s="179">
        <v>7.4358974358974358E-2</v>
      </c>
      <c r="M46" s="179">
        <v>8.7179487179487175E-2</v>
      </c>
      <c r="N46" s="179">
        <v>0.1</v>
      </c>
      <c r="O46" s="158"/>
      <c r="P46" s="158"/>
      <c r="Q46" s="146"/>
      <c r="R46" s="146"/>
      <c r="S46" s="146"/>
      <c r="T46" s="146"/>
    </row>
    <row r="47" spans="2:20" x14ac:dyDescent="0.25">
      <c r="B47" s="145"/>
      <c r="C47" s="157" t="s">
        <v>129</v>
      </c>
      <c r="D47" s="157" t="s">
        <v>131</v>
      </c>
      <c r="E47" s="157" t="s">
        <v>132</v>
      </c>
      <c r="F47" s="206">
        <v>1.2160000000000001E-3</v>
      </c>
      <c r="G47" s="179">
        <v>1.2160000000000001E-3</v>
      </c>
      <c r="H47" s="179">
        <v>1.2160000000000001E-3</v>
      </c>
      <c r="I47" s="179">
        <v>1.2160000000000001E-3</v>
      </c>
      <c r="J47" s="179">
        <v>1.2160000000000001E-3</v>
      </c>
      <c r="K47" s="179">
        <v>1.2160000000000001E-3</v>
      </c>
      <c r="L47" s="179">
        <v>1.2160000000000001E-3</v>
      </c>
      <c r="M47" s="179">
        <v>1.2160000000000001E-3</v>
      </c>
      <c r="N47" s="179">
        <v>1.2160000000000001E-3</v>
      </c>
      <c r="O47" s="158"/>
      <c r="P47" s="158"/>
      <c r="Q47" s="146"/>
      <c r="R47" s="146"/>
      <c r="S47" s="146"/>
      <c r="T47" s="146"/>
    </row>
    <row r="48" spans="2:20" x14ac:dyDescent="0.25">
      <c r="B48" s="145"/>
      <c r="C48" s="157" t="s">
        <v>129</v>
      </c>
      <c r="D48" s="157" t="s">
        <v>133</v>
      </c>
      <c r="E48" s="157" t="s">
        <v>134</v>
      </c>
      <c r="F48" s="206">
        <v>7.9600000000000001E-3</v>
      </c>
      <c r="G48" s="179">
        <v>7.9600000000000001E-3</v>
      </c>
      <c r="H48" s="179">
        <v>7.9600000000000001E-3</v>
      </c>
      <c r="I48" s="179">
        <v>7.9600000000000001E-3</v>
      </c>
      <c r="J48" s="179">
        <v>7.9600000000000001E-3</v>
      </c>
      <c r="K48" s="179">
        <v>7.9600000000000001E-3</v>
      </c>
      <c r="L48" s="179">
        <v>7.9600000000000001E-3</v>
      </c>
      <c r="M48" s="179">
        <v>7.9600000000000001E-3</v>
      </c>
      <c r="N48" s="179">
        <v>7.9600000000000001E-3</v>
      </c>
      <c r="O48" s="158"/>
      <c r="P48" s="158"/>
      <c r="Q48" s="146"/>
      <c r="R48" s="146"/>
      <c r="S48" s="146"/>
      <c r="T48" s="146"/>
    </row>
    <row r="49" spans="2:20" x14ac:dyDescent="0.25">
      <c r="B49" s="145"/>
      <c r="C49" s="166" t="s">
        <v>129</v>
      </c>
      <c r="D49" s="166" t="s">
        <v>104</v>
      </c>
      <c r="E49" s="166" t="s">
        <v>105</v>
      </c>
      <c r="F49" s="211">
        <v>0</v>
      </c>
      <c r="G49" s="180">
        <v>0</v>
      </c>
      <c r="H49" s="180">
        <v>0</v>
      </c>
      <c r="I49" s="180">
        <v>0</v>
      </c>
      <c r="J49" s="180">
        <v>0</v>
      </c>
      <c r="K49" s="180">
        <v>0</v>
      </c>
      <c r="L49" s="180">
        <v>0</v>
      </c>
      <c r="M49" s="180">
        <v>0</v>
      </c>
      <c r="N49" s="180">
        <v>0</v>
      </c>
      <c r="O49" s="158"/>
      <c r="P49" s="158"/>
      <c r="Q49" s="146"/>
      <c r="R49" s="146"/>
      <c r="S49" s="146"/>
      <c r="T49" s="146"/>
    </row>
    <row r="50" spans="2:20" x14ac:dyDescent="0.25">
      <c r="B50" s="145"/>
      <c r="C50" s="157"/>
      <c r="D50" s="157"/>
      <c r="E50" s="157"/>
      <c r="F50" s="158"/>
      <c r="G50" s="158"/>
      <c r="H50" s="158"/>
      <c r="I50" s="159"/>
      <c r="J50" s="158"/>
      <c r="K50" s="158"/>
      <c r="L50" s="158"/>
      <c r="M50" s="159"/>
      <c r="N50" s="158"/>
      <c r="O50" s="158"/>
      <c r="P50" s="158"/>
      <c r="Q50" s="146"/>
      <c r="R50" s="146"/>
      <c r="S50" s="146"/>
      <c r="T50" s="146"/>
    </row>
    <row r="51" spans="2:20" x14ac:dyDescent="0.25">
      <c r="B51" s="145"/>
      <c r="C51" s="153" t="s">
        <v>109</v>
      </c>
      <c r="D51" s="146"/>
      <c r="E51" s="146"/>
      <c r="F51" s="146"/>
      <c r="G51" s="146"/>
      <c r="H51" s="146"/>
      <c r="I51" s="146"/>
      <c r="J51" s="146"/>
      <c r="K51" s="146"/>
      <c r="L51" s="146"/>
      <c r="M51" s="146"/>
      <c r="N51" s="146"/>
      <c r="O51" s="158"/>
      <c r="P51" s="158"/>
      <c r="Q51" s="146"/>
      <c r="R51" s="146"/>
      <c r="S51" s="146"/>
      <c r="T51" s="146"/>
    </row>
    <row r="52" spans="2:20" x14ac:dyDescent="0.25">
      <c r="B52" s="145"/>
      <c r="C52" s="147" t="s">
        <v>98</v>
      </c>
      <c r="D52" s="147" t="s">
        <v>97</v>
      </c>
      <c r="E52" s="147" t="s">
        <v>21</v>
      </c>
      <c r="F52" s="205">
        <v>2011</v>
      </c>
      <c r="G52" s="163">
        <v>2015</v>
      </c>
      <c r="H52" s="163">
        <v>2020</v>
      </c>
      <c r="I52" s="163">
        <v>2025</v>
      </c>
      <c r="J52" s="163">
        <v>2030</v>
      </c>
      <c r="K52" s="163">
        <v>2035</v>
      </c>
      <c r="L52" s="163">
        <v>2040</v>
      </c>
      <c r="M52" s="163">
        <v>2045</v>
      </c>
      <c r="N52" s="163">
        <v>2050</v>
      </c>
      <c r="O52" s="165"/>
      <c r="P52" s="155"/>
      <c r="Q52" s="146"/>
      <c r="R52" s="146"/>
      <c r="S52" s="146"/>
      <c r="T52" s="146"/>
    </row>
    <row r="53" spans="2:20" x14ac:dyDescent="0.25">
      <c r="B53" s="145"/>
      <c r="C53" s="157" t="s">
        <v>124</v>
      </c>
      <c r="D53" s="157" t="s">
        <v>100</v>
      </c>
      <c r="E53" s="157" t="s">
        <v>101</v>
      </c>
      <c r="F53" s="206">
        <v>1</v>
      </c>
      <c r="G53" s="179">
        <v>0.8666666666666667</v>
      </c>
      <c r="H53" s="179">
        <v>0.7</v>
      </c>
      <c r="I53" s="179">
        <v>0.60666666666666669</v>
      </c>
      <c r="J53" s="179">
        <v>0.57333333333333325</v>
      </c>
      <c r="K53" s="179">
        <v>0.54</v>
      </c>
      <c r="L53" s="179">
        <v>0.5066666666666666</v>
      </c>
      <c r="M53" s="179">
        <v>0.47333333333333333</v>
      </c>
      <c r="N53" s="179">
        <v>0.5</v>
      </c>
      <c r="O53" s="146"/>
      <c r="P53" s="146"/>
      <c r="Q53" s="146"/>
      <c r="R53" s="146"/>
      <c r="S53" s="146"/>
      <c r="T53" s="146"/>
    </row>
    <row r="54" spans="2:20" x14ac:dyDescent="0.25">
      <c r="B54" s="145"/>
      <c r="C54" s="207" t="s">
        <v>124</v>
      </c>
      <c r="D54" s="207" t="s">
        <v>104</v>
      </c>
      <c r="E54" s="207" t="s">
        <v>105</v>
      </c>
      <c r="F54" s="208">
        <v>0</v>
      </c>
      <c r="G54" s="209">
        <v>0.13333333333333333</v>
      </c>
      <c r="H54" s="209">
        <v>0.3</v>
      </c>
      <c r="I54" s="209">
        <v>0.33333333333333331</v>
      </c>
      <c r="J54" s="209">
        <v>0.36666666666666664</v>
      </c>
      <c r="K54" s="209">
        <v>0.4</v>
      </c>
      <c r="L54" s="209">
        <v>0.43333333333333335</v>
      </c>
      <c r="M54" s="209">
        <v>0.46666666666666667</v>
      </c>
      <c r="N54" s="209">
        <v>0.5</v>
      </c>
      <c r="O54" s="158"/>
      <c r="P54" s="158"/>
      <c r="Q54" s="146"/>
      <c r="R54" s="146"/>
      <c r="S54" s="146"/>
      <c r="T54" s="146"/>
    </row>
    <row r="55" spans="2:20" x14ac:dyDescent="0.25">
      <c r="B55" s="145"/>
      <c r="C55" s="157" t="s">
        <v>106</v>
      </c>
      <c r="D55" s="157" t="s">
        <v>125</v>
      </c>
      <c r="E55" s="157" t="s">
        <v>126</v>
      </c>
      <c r="F55" s="206">
        <v>1</v>
      </c>
      <c r="G55" s="179">
        <v>0.96923076923076923</v>
      </c>
      <c r="H55" s="179">
        <v>0.93076923076923079</v>
      </c>
      <c r="I55" s="179">
        <v>0.89230769230769236</v>
      </c>
      <c r="J55" s="179">
        <v>0.85384615384615392</v>
      </c>
      <c r="K55" s="179">
        <v>0.81538461538461537</v>
      </c>
      <c r="L55" s="179">
        <v>0.77692307692307694</v>
      </c>
      <c r="M55" s="179">
        <v>0.7384615384615385</v>
      </c>
      <c r="N55" s="179">
        <v>0.7</v>
      </c>
      <c r="O55" s="158"/>
      <c r="P55" s="158"/>
      <c r="Q55" s="146"/>
      <c r="R55" s="146"/>
      <c r="S55" s="146"/>
      <c r="T55" s="146"/>
    </row>
    <row r="56" spans="2:20" x14ac:dyDescent="0.25">
      <c r="B56" s="145"/>
      <c r="C56" s="207" t="s">
        <v>106</v>
      </c>
      <c r="D56" s="207" t="s">
        <v>127</v>
      </c>
      <c r="E56" s="207" t="s">
        <v>128</v>
      </c>
      <c r="F56" s="208">
        <v>0</v>
      </c>
      <c r="G56" s="209">
        <v>3.0769230769230767E-2</v>
      </c>
      <c r="H56" s="209">
        <v>6.9230769230769221E-2</v>
      </c>
      <c r="I56" s="209">
        <v>0.10769230769230768</v>
      </c>
      <c r="J56" s="209">
        <v>0.14615384615384613</v>
      </c>
      <c r="K56" s="209">
        <v>0.1846153846153846</v>
      </c>
      <c r="L56" s="209">
        <v>0.22307692307692306</v>
      </c>
      <c r="M56" s="209">
        <v>0.2615384615384615</v>
      </c>
      <c r="N56" s="209">
        <v>0.3</v>
      </c>
      <c r="O56" s="158"/>
      <c r="P56" s="158"/>
      <c r="Q56" s="146"/>
      <c r="R56" s="146"/>
      <c r="S56" s="146"/>
      <c r="T56" s="146"/>
    </row>
    <row r="57" spans="2:20" x14ac:dyDescent="0.25">
      <c r="B57" s="145"/>
      <c r="C57" s="157" t="s">
        <v>129</v>
      </c>
      <c r="D57" s="157" t="s">
        <v>100</v>
      </c>
      <c r="E57" s="157" t="s">
        <v>130</v>
      </c>
      <c r="F57" s="206">
        <v>0.99082400000000004</v>
      </c>
      <c r="G57" s="179">
        <v>0.97031117948717949</v>
      </c>
      <c r="H57" s="179">
        <v>0.94467015384615383</v>
      </c>
      <c r="I57" s="179">
        <v>0.91902912820512817</v>
      </c>
      <c r="J57" s="179">
        <v>0.89338810256410262</v>
      </c>
      <c r="K57" s="179">
        <v>0.86774707692307695</v>
      </c>
      <c r="L57" s="179">
        <v>0.84210605128205129</v>
      </c>
      <c r="M57" s="179">
        <v>0.81646502564102563</v>
      </c>
      <c r="N57" s="179">
        <v>0.79082399999999997</v>
      </c>
      <c r="O57" s="158"/>
      <c r="P57" s="158"/>
      <c r="Q57" s="146"/>
      <c r="R57" s="146"/>
      <c r="S57" s="146"/>
      <c r="T57" s="146"/>
    </row>
    <row r="58" spans="2:20" x14ac:dyDescent="0.25">
      <c r="B58" s="145"/>
      <c r="C58" s="157" t="s">
        <v>129</v>
      </c>
      <c r="D58" s="157" t="s">
        <v>102</v>
      </c>
      <c r="E58" s="157" t="s">
        <v>103</v>
      </c>
      <c r="F58" s="206">
        <v>0</v>
      </c>
      <c r="G58" s="179">
        <v>2.0512820512820513E-2</v>
      </c>
      <c r="H58" s="179">
        <v>4.6153846153846156E-2</v>
      </c>
      <c r="I58" s="179">
        <v>7.179487179487179E-2</v>
      </c>
      <c r="J58" s="179">
        <v>9.7435897435897437E-2</v>
      </c>
      <c r="K58" s="179">
        <v>0.12307692307692308</v>
      </c>
      <c r="L58" s="179">
        <v>0.14871794871794872</v>
      </c>
      <c r="M58" s="179">
        <v>0.17435897435897435</v>
      </c>
      <c r="N58" s="179">
        <v>0.2</v>
      </c>
      <c r="O58" s="158"/>
      <c r="P58" s="158"/>
      <c r="Q58" s="146"/>
      <c r="R58" s="146"/>
      <c r="S58" s="146"/>
      <c r="T58" s="146"/>
    </row>
    <row r="59" spans="2:20" x14ac:dyDescent="0.25">
      <c r="B59" s="145"/>
      <c r="C59" s="157" t="s">
        <v>129</v>
      </c>
      <c r="D59" s="157" t="s">
        <v>131</v>
      </c>
      <c r="E59" s="157" t="s">
        <v>132</v>
      </c>
      <c r="F59" s="206">
        <v>1.2160000000000001E-3</v>
      </c>
      <c r="G59" s="179">
        <v>1.2160000000000001E-3</v>
      </c>
      <c r="H59" s="179">
        <v>1.2160000000000001E-3</v>
      </c>
      <c r="I59" s="179">
        <v>1.2160000000000001E-3</v>
      </c>
      <c r="J59" s="179">
        <v>1.2160000000000001E-3</v>
      </c>
      <c r="K59" s="179">
        <v>1.2160000000000001E-3</v>
      </c>
      <c r="L59" s="179">
        <v>1.2160000000000001E-3</v>
      </c>
      <c r="M59" s="179">
        <v>1.2160000000000001E-3</v>
      </c>
      <c r="N59" s="179">
        <v>1.2160000000000001E-3</v>
      </c>
      <c r="O59" s="158"/>
      <c r="P59" s="158"/>
      <c r="Q59" s="146"/>
      <c r="R59" s="146"/>
      <c r="S59" s="146"/>
      <c r="T59" s="146"/>
    </row>
    <row r="60" spans="2:20" x14ac:dyDescent="0.25">
      <c r="B60" s="145"/>
      <c r="C60" s="157" t="s">
        <v>129</v>
      </c>
      <c r="D60" s="157" t="s">
        <v>133</v>
      </c>
      <c r="E60" s="157" t="s">
        <v>134</v>
      </c>
      <c r="F60" s="206">
        <v>7.9600000000000001E-3</v>
      </c>
      <c r="G60" s="179">
        <v>7.9600000000000001E-3</v>
      </c>
      <c r="H60" s="179">
        <v>7.9600000000000001E-3</v>
      </c>
      <c r="I60" s="179">
        <v>7.9600000000000001E-3</v>
      </c>
      <c r="J60" s="179">
        <v>7.9600000000000001E-3</v>
      </c>
      <c r="K60" s="179">
        <v>7.9600000000000001E-3</v>
      </c>
      <c r="L60" s="179">
        <v>7.9600000000000001E-3</v>
      </c>
      <c r="M60" s="179">
        <v>7.9600000000000001E-3</v>
      </c>
      <c r="N60" s="179">
        <v>7.9600000000000001E-3</v>
      </c>
      <c r="O60" s="158"/>
      <c r="P60" s="158"/>
      <c r="Q60" s="146"/>
      <c r="R60" s="146"/>
      <c r="S60" s="146"/>
      <c r="T60" s="146"/>
    </row>
    <row r="61" spans="2:20" x14ac:dyDescent="0.25">
      <c r="B61" s="145"/>
      <c r="C61" s="166" t="s">
        <v>129</v>
      </c>
      <c r="D61" s="166" t="s">
        <v>104</v>
      </c>
      <c r="E61" s="166" t="s">
        <v>105</v>
      </c>
      <c r="F61" s="211">
        <v>0</v>
      </c>
      <c r="G61" s="180">
        <v>0</v>
      </c>
      <c r="H61" s="180">
        <v>0</v>
      </c>
      <c r="I61" s="180">
        <v>0</v>
      </c>
      <c r="J61" s="180">
        <v>0</v>
      </c>
      <c r="K61" s="180">
        <v>0</v>
      </c>
      <c r="L61" s="180">
        <v>0</v>
      </c>
      <c r="M61" s="180">
        <v>0</v>
      </c>
      <c r="N61" s="180">
        <v>0</v>
      </c>
      <c r="O61" s="158"/>
      <c r="P61" s="158"/>
      <c r="Q61" s="146"/>
      <c r="R61" s="146"/>
      <c r="S61" s="146"/>
      <c r="T61" s="146"/>
    </row>
    <row r="62" spans="2:20" x14ac:dyDescent="0.25"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6"/>
      <c r="R62" s="146"/>
      <c r="S62" s="146"/>
      <c r="T62" s="146"/>
    </row>
    <row r="63" spans="2:20" s="169" customFormat="1" x14ac:dyDescent="0.25">
      <c r="B63" s="168"/>
      <c r="C63" s="168"/>
      <c r="D63" s="168"/>
      <c r="E63" s="168"/>
      <c r="F63" s="168"/>
      <c r="G63" s="168"/>
      <c r="H63" s="168"/>
      <c r="I63" s="168"/>
      <c r="J63" s="168"/>
      <c r="K63" s="168"/>
      <c r="L63" s="168"/>
      <c r="M63" s="168"/>
      <c r="N63" s="168"/>
      <c r="O63" s="168"/>
      <c r="P63" s="168"/>
      <c r="Q63" s="139"/>
      <c r="R63" s="139"/>
      <c r="S63" s="139"/>
      <c r="T63" s="139"/>
    </row>
    <row r="64" spans="2:20" s="169" customFormat="1" x14ac:dyDescent="0.25">
      <c r="B64" s="168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8"/>
      <c r="P64" s="168"/>
      <c r="Q64" s="139"/>
      <c r="R64" s="139"/>
      <c r="S64" s="139"/>
      <c r="T64" s="139"/>
    </row>
    <row r="65" spans="2:20" s="144" customFormat="1" ht="22.5" customHeight="1" x14ac:dyDescent="0.3">
      <c r="B65" s="149" t="s">
        <v>110</v>
      </c>
      <c r="C65" s="212"/>
      <c r="D65" s="212"/>
      <c r="E65" s="212"/>
      <c r="F65" s="212"/>
      <c r="G65" s="212"/>
      <c r="H65" s="212"/>
      <c r="I65" s="212"/>
      <c r="J65" s="212"/>
      <c r="K65" s="212"/>
      <c r="L65" s="212"/>
      <c r="M65" s="212"/>
      <c r="N65" s="212"/>
      <c r="O65" s="212"/>
      <c r="P65" s="212"/>
      <c r="Q65" s="213"/>
      <c r="R65" s="213"/>
      <c r="S65" s="213"/>
      <c r="T65" s="213"/>
    </row>
    <row r="66" spans="2:20" x14ac:dyDescent="0.25">
      <c r="B66" s="164"/>
      <c r="C66" s="164"/>
      <c r="D66" s="164"/>
      <c r="E66" s="164"/>
      <c r="F66" s="164"/>
      <c r="G66" s="164"/>
      <c r="H66" s="164"/>
      <c r="I66" s="164"/>
      <c r="J66" s="164"/>
      <c r="K66" s="164"/>
      <c r="L66" s="164"/>
      <c r="M66" s="164"/>
      <c r="N66" s="164"/>
      <c r="O66" s="164"/>
      <c r="P66" s="164"/>
      <c r="Q66" s="146"/>
      <c r="R66" s="146"/>
      <c r="S66" s="146"/>
      <c r="T66" s="146"/>
    </row>
    <row r="67" spans="2:20" s="148" customFormat="1" x14ac:dyDescent="0.25">
      <c r="B67" s="164"/>
      <c r="C67" s="32" t="s">
        <v>135</v>
      </c>
      <c r="D67" s="164"/>
      <c r="E67" s="164"/>
      <c r="F67" s="164"/>
      <c r="G67" s="164"/>
      <c r="H67" s="164"/>
      <c r="I67" s="164"/>
      <c r="J67" s="164"/>
      <c r="K67" s="164"/>
      <c r="L67" s="164"/>
      <c r="M67" s="164"/>
      <c r="N67" s="164"/>
      <c r="O67" s="164"/>
      <c r="P67" s="164"/>
      <c r="Q67" s="146"/>
      <c r="R67" s="146"/>
      <c r="S67" s="146"/>
      <c r="T67" s="146"/>
    </row>
    <row r="68" spans="2:20" s="148" customFormat="1" x14ac:dyDescent="0.25">
      <c r="B68" s="164"/>
      <c r="C68" s="164"/>
      <c r="D68" s="164"/>
      <c r="E68" s="164"/>
      <c r="F68" s="164"/>
      <c r="G68" s="164"/>
      <c r="H68" s="164"/>
      <c r="I68" s="164"/>
      <c r="J68" s="164"/>
      <c r="K68" s="164"/>
      <c r="L68" s="164"/>
      <c r="M68" s="164"/>
      <c r="N68" s="174"/>
      <c r="O68" s="164"/>
      <c r="P68" s="164"/>
      <c r="Q68" s="146"/>
      <c r="R68" s="146"/>
      <c r="S68" s="146"/>
      <c r="T68" s="146"/>
    </row>
    <row r="69" spans="2:20" s="148" customFormat="1" x14ac:dyDescent="0.25">
      <c r="B69" s="164"/>
      <c r="C69" s="170" t="s">
        <v>111</v>
      </c>
      <c r="D69" s="61"/>
      <c r="E69" s="37"/>
      <c r="F69" s="61"/>
      <c r="G69" s="61"/>
      <c r="H69" s="61"/>
      <c r="I69" s="61"/>
      <c r="J69" s="61"/>
      <c r="K69" s="61"/>
      <c r="L69" s="61"/>
      <c r="M69" s="61"/>
      <c r="N69" s="61"/>
      <c r="O69" s="164"/>
      <c r="P69" s="164"/>
      <c r="Q69" s="146"/>
      <c r="R69" s="146"/>
      <c r="S69" s="146"/>
      <c r="T69" s="146"/>
    </row>
    <row r="70" spans="2:20" s="148" customFormat="1" x14ac:dyDescent="0.25">
      <c r="B70" s="164"/>
      <c r="C70" s="61"/>
      <c r="D70" s="61"/>
      <c r="E70" s="37"/>
      <c r="F70" s="61"/>
      <c r="G70" s="61"/>
      <c r="H70" s="61"/>
      <c r="I70" s="61"/>
      <c r="J70" s="61"/>
      <c r="K70" s="61"/>
      <c r="L70" s="61"/>
      <c r="M70" s="61"/>
      <c r="N70" s="88" t="s">
        <v>112</v>
      </c>
      <c r="O70" s="164"/>
      <c r="P70" s="164"/>
      <c r="Q70" s="146"/>
      <c r="R70" s="146"/>
      <c r="S70" s="146"/>
      <c r="T70" s="146"/>
    </row>
    <row r="71" spans="2:20" s="148" customFormat="1" x14ac:dyDescent="0.25">
      <c r="B71" s="164"/>
      <c r="C71" s="23" t="s">
        <v>98</v>
      </c>
      <c r="D71" s="23" t="s">
        <v>20</v>
      </c>
      <c r="E71" s="23" t="s">
        <v>21</v>
      </c>
      <c r="F71" s="214">
        <v>2011</v>
      </c>
      <c r="G71" s="23">
        <v>2015</v>
      </c>
      <c r="H71" s="23">
        <v>2020</v>
      </c>
      <c r="I71" s="23">
        <v>2025</v>
      </c>
      <c r="J71" s="23">
        <v>2030</v>
      </c>
      <c r="K71" s="23">
        <v>2035</v>
      </c>
      <c r="L71" s="23">
        <v>2040</v>
      </c>
      <c r="M71" s="23">
        <v>2045</v>
      </c>
      <c r="N71" s="23">
        <v>2050</v>
      </c>
      <c r="O71" s="164"/>
      <c r="P71" s="164"/>
      <c r="Q71" s="146"/>
      <c r="R71" s="146"/>
      <c r="S71" s="146"/>
      <c r="T71" s="146"/>
    </row>
    <row r="72" spans="2:20" s="148" customFormat="1" x14ac:dyDescent="0.25">
      <c r="B72" s="164"/>
      <c r="C72" s="152" t="s">
        <v>124</v>
      </c>
      <c r="D72" s="156" t="s">
        <v>136</v>
      </c>
      <c r="E72" s="20" t="s">
        <v>137</v>
      </c>
      <c r="F72" s="215">
        <v>21152</v>
      </c>
      <c r="G72" s="99">
        <v>23004</v>
      </c>
      <c r="H72" s="99">
        <v>25549</v>
      </c>
      <c r="I72" s="99">
        <v>28375</v>
      </c>
      <c r="J72" s="99">
        <v>31514</v>
      </c>
      <c r="K72" s="99">
        <v>35000</v>
      </c>
      <c r="L72" s="99">
        <v>38871</v>
      </c>
      <c r="M72" s="99">
        <v>43170</v>
      </c>
      <c r="N72" s="99">
        <v>47945</v>
      </c>
      <c r="O72" s="164"/>
      <c r="P72" s="164"/>
      <c r="Q72" s="157"/>
      <c r="R72" s="157"/>
      <c r="S72" s="157"/>
      <c r="T72" s="157"/>
    </row>
    <row r="73" spans="2:20" s="148" customFormat="1" x14ac:dyDescent="0.25">
      <c r="B73" s="164"/>
      <c r="C73" s="152" t="s">
        <v>106</v>
      </c>
      <c r="D73" s="152" t="s">
        <v>138</v>
      </c>
      <c r="E73" s="20" t="s">
        <v>139</v>
      </c>
      <c r="F73" s="215">
        <v>194</v>
      </c>
      <c r="G73" s="99">
        <v>218</v>
      </c>
      <c r="H73" s="99">
        <v>252</v>
      </c>
      <c r="I73" s="99">
        <v>291</v>
      </c>
      <c r="J73" s="99">
        <v>336</v>
      </c>
      <c r="K73" s="99">
        <v>387</v>
      </c>
      <c r="L73" s="99">
        <v>446</v>
      </c>
      <c r="M73" s="99">
        <v>514</v>
      </c>
      <c r="N73" s="99">
        <v>592</v>
      </c>
      <c r="O73" s="164"/>
      <c r="P73" s="164"/>
      <c r="Q73" s="146"/>
      <c r="R73" s="146"/>
      <c r="S73" s="146"/>
      <c r="T73" s="146"/>
    </row>
    <row r="74" spans="2:20" s="148" customFormat="1" x14ac:dyDescent="0.25">
      <c r="B74" s="164"/>
      <c r="C74" s="171" t="s">
        <v>129</v>
      </c>
      <c r="D74" s="172" t="s">
        <v>140</v>
      </c>
      <c r="E74" s="216" t="s">
        <v>141</v>
      </c>
      <c r="F74" s="217">
        <v>14926</v>
      </c>
      <c r="G74" s="218">
        <v>16911</v>
      </c>
      <c r="H74" s="218">
        <v>19767</v>
      </c>
      <c r="I74" s="218">
        <v>23106</v>
      </c>
      <c r="J74" s="218">
        <v>27008</v>
      </c>
      <c r="K74" s="218">
        <v>31569</v>
      </c>
      <c r="L74" s="218">
        <v>36901</v>
      </c>
      <c r="M74" s="218">
        <v>43133</v>
      </c>
      <c r="N74" s="218">
        <v>50417</v>
      </c>
      <c r="O74" s="164"/>
      <c r="P74" s="164"/>
      <c r="Q74" s="146"/>
      <c r="R74" s="146"/>
      <c r="S74" s="146"/>
      <c r="T74" s="146"/>
    </row>
    <row r="75" spans="2:20" s="148" customFormat="1" x14ac:dyDescent="0.25">
      <c r="B75" s="164"/>
      <c r="C75" s="164"/>
      <c r="D75" s="164"/>
      <c r="E75" s="164"/>
      <c r="F75" s="164"/>
      <c r="G75" s="164"/>
      <c r="H75" s="164"/>
      <c r="I75" s="164"/>
      <c r="J75" s="164"/>
      <c r="K75" s="164"/>
      <c r="L75" s="164"/>
      <c r="M75" s="164"/>
      <c r="N75" s="164"/>
      <c r="O75" s="164"/>
      <c r="P75" s="164"/>
      <c r="Q75" s="146"/>
      <c r="R75" s="146"/>
      <c r="S75" s="146"/>
      <c r="T75" s="146"/>
    </row>
    <row r="76" spans="2:20" s="148" customFormat="1" x14ac:dyDescent="0.25">
      <c r="B76" s="164"/>
      <c r="C76" s="170" t="s">
        <v>113</v>
      </c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164"/>
      <c r="P76" s="164"/>
      <c r="Q76" s="146"/>
      <c r="R76" s="146"/>
      <c r="S76" s="146"/>
      <c r="T76" s="146"/>
    </row>
    <row r="77" spans="2:20" s="148" customFormat="1" x14ac:dyDescent="0.25">
      <c r="B77" s="164"/>
      <c r="C77" s="61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88" t="s">
        <v>114</v>
      </c>
      <c r="O77" s="164"/>
      <c r="P77" s="164"/>
      <c r="Q77" s="146"/>
      <c r="R77" s="146"/>
      <c r="S77" s="146"/>
      <c r="T77" s="146"/>
    </row>
    <row r="78" spans="2:20" s="148" customFormat="1" x14ac:dyDescent="0.25">
      <c r="B78" s="164"/>
      <c r="C78" s="23" t="s">
        <v>98</v>
      </c>
      <c r="D78" s="23" t="s">
        <v>20</v>
      </c>
      <c r="E78" s="23" t="s">
        <v>21</v>
      </c>
      <c r="F78" s="214">
        <v>2011</v>
      </c>
      <c r="G78" s="23">
        <v>2015</v>
      </c>
      <c r="H78" s="23">
        <v>2020</v>
      </c>
      <c r="I78" s="23">
        <v>2025</v>
      </c>
      <c r="J78" s="23">
        <v>2030</v>
      </c>
      <c r="K78" s="23">
        <v>2035</v>
      </c>
      <c r="L78" s="23">
        <v>2040</v>
      </c>
      <c r="M78" s="23">
        <v>2045</v>
      </c>
      <c r="N78" s="23">
        <v>2050</v>
      </c>
      <c r="O78" s="164"/>
      <c r="P78" s="164"/>
      <c r="Q78" s="146"/>
      <c r="R78" s="146"/>
      <c r="S78" s="146"/>
      <c r="T78" s="146"/>
    </row>
    <row r="79" spans="2:20" s="148" customFormat="1" x14ac:dyDescent="0.25">
      <c r="B79" s="164"/>
      <c r="C79" s="152" t="s">
        <v>124</v>
      </c>
      <c r="D79" s="156" t="s">
        <v>136</v>
      </c>
      <c r="E79" s="20" t="s">
        <v>115</v>
      </c>
      <c r="F79" s="215">
        <v>143100</v>
      </c>
      <c r="G79" s="99">
        <v>143100</v>
      </c>
      <c r="H79" s="99">
        <v>143100</v>
      </c>
      <c r="I79" s="99">
        <v>143100</v>
      </c>
      <c r="J79" s="99">
        <v>143100</v>
      </c>
      <c r="K79" s="99">
        <v>143100</v>
      </c>
      <c r="L79" s="99">
        <v>143100</v>
      </c>
      <c r="M79" s="99">
        <v>143100</v>
      </c>
      <c r="N79" s="99">
        <v>143100</v>
      </c>
      <c r="O79" s="164"/>
      <c r="P79" s="164"/>
      <c r="Q79" s="146"/>
      <c r="R79" s="146"/>
      <c r="S79" s="146"/>
      <c r="T79" s="146"/>
    </row>
    <row r="80" spans="2:20" s="148" customFormat="1" x14ac:dyDescent="0.25">
      <c r="B80" s="164"/>
      <c r="C80" s="152" t="s">
        <v>106</v>
      </c>
      <c r="D80" s="152" t="s">
        <v>138</v>
      </c>
      <c r="E80" s="178" t="s">
        <v>115</v>
      </c>
      <c r="F80" s="215">
        <v>282600</v>
      </c>
      <c r="G80" s="99">
        <v>282600</v>
      </c>
      <c r="H80" s="99">
        <v>282600</v>
      </c>
      <c r="I80" s="99">
        <v>282600</v>
      </c>
      <c r="J80" s="99">
        <v>282600</v>
      </c>
      <c r="K80" s="99">
        <v>282600</v>
      </c>
      <c r="L80" s="99">
        <v>282600</v>
      </c>
      <c r="M80" s="99">
        <v>282600</v>
      </c>
      <c r="N80" s="99">
        <v>282600</v>
      </c>
      <c r="O80" s="164"/>
      <c r="P80" s="164"/>
      <c r="Q80" s="146"/>
      <c r="R80" s="146"/>
      <c r="S80" s="146"/>
      <c r="T80" s="146"/>
    </row>
    <row r="81" spans="2:20" s="148" customFormat="1" x14ac:dyDescent="0.25">
      <c r="B81" s="164"/>
      <c r="C81" s="171" t="s">
        <v>129</v>
      </c>
      <c r="D81" s="172" t="s">
        <v>140</v>
      </c>
      <c r="E81" s="216" t="s">
        <v>115</v>
      </c>
      <c r="F81" s="217">
        <v>40003.200000000004</v>
      </c>
      <c r="G81" s="218">
        <v>40003.200000000004</v>
      </c>
      <c r="H81" s="218">
        <v>40003.200000000004</v>
      </c>
      <c r="I81" s="218">
        <v>40003.200000000004</v>
      </c>
      <c r="J81" s="218">
        <v>40003.200000000004</v>
      </c>
      <c r="K81" s="218">
        <v>40003.200000000004</v>
      </c>
      <c r="L81" s="218">
        <v>40003.200000000004</v>
      </c>
      <c r="M81" s="218">
        <v>40003.200000000004</v>
      </c>
      <c r="N81" s="218">
        <v>40003.200000000004</v>
      </c>
      <c r="O81" s="164"/>
      <c r="P81" s="164"/>
      <c r="Q81" s="146"/>
      <c r="R81" s="146"/>
      <c r="S81" s="146"/>
      <c r="T81" s="146"/>
    </row>
    <row r="82" spans="2:20" s="148" customFormat="1" x14ac:dyDescent="0.25">
      <c r="B82" s="164"/>
      <c r="C82" s="157"/>
      <c r="D82" s="157"/>
      <c r="E82" s="157"/>
      <c r="F82" s="219"/>
      <c r="G82" s="219"/>
      <c r="H82" s="219"/>
      <c r="I82" s="219"/>
      <c r="J82" s="219"/>
      <c r="K82" s="219"/>
      <c r="L82" s="219"/>
      <c r="M82" s="219"/>
      <c r="N82" s="219"/>
      <c r="O82" s="164"/>
      <c r="P82" s="164"/>
      <c r="Q82" s="146"/>
      <c r="R82" s="146"/>
      <c r="S82" s="146"/>
      <c r="T82" s="146"/>
    </row>
    <row r="83" spans="2:20" s="148" customFormat="1" x14ac:dyDescent="0.25">
      <c r="B83" s="164"/>
      <c r="C83" s="65" t="s">
        <v>142</v>
      </c>
      <c r="D83" s="37"/>
      <c r="E83" s="47"/>
      <c r="F83" s="48"/>
      <c r="G83" s="48"/>
      <c r="H83" s="220"/>
      <c r="I83" s="52"/>
      <c r="J83" s="48"/>
      <c r="K83" s="48"/>
      <c r="L83" s="48"/>
      <c r="M83" s="52"/>
      <c r="N83" s="48"/>
      <c r="O83" s="164"/>
      <c r="P83" s="164"/>
      <c r="Q83" s="146"/>
      <c r="R83" s="146"/>
      <c r="S83" s="146"/>
      <c r="T83" s="146"/>
    </row>
    <row r="84" spans="2:20" s="148" customFormat="1" x14ac:dyDescent="0.25">
      <c r="B84" s="164"/>
      <c r="C84" s="152"/>
      <c r="D84" s="20"/>
      <c r="E84" s="178"/>
      <c r="F84" s="61"/>
      <c r="G84" s="61"/>
      <c r="H84" s="61"/>
      <c r="I84" s="61"/>
      <c r="J84" s="61"/>
      <c r="K84" s="61"/>
      <c r="L84" s="61"/>
      <c r="M84" s="61"/>
      <c r="N84" s="61"/>
      <c r="O84" s="164"/>
      <c r="P84" s="164"/>
      <c r="Q84" s="146"/>
      <c r="R84" s="146"/>
      <c r="S84" s="146"/>
      <c r="T84" s="146"/>
    </row>
    <row r="85" spans="2:20" s="148" customFormat="1" x14ac:dyDescent="0.25">
      <c r="B85" s="164"/>
      <c r="C85" s="170" t="s">
        <v>116</v>
      </c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164"/>
      <c r="P85" s="164"/>
      <c r="Q85" s="146"/>
      <c r="R85" s="146"/>
      <c r="S85" s="146"/>
      <c r="T85" s="146"/>
    </row>
    <row r="86" spans="2:20" s="148" customFormat="1" x14ac:dyDescent="0.25">
      <c r="B86" s="146"/>
      <c r="C86" s="61"/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88" t="s">
        <v>145</v>
      </c>
      <c r="O86" s="158"/>
      <c r="P86" s="158"/>
      <c r="Q86" s="146"/>
      <c r="R86" s="146"/>
      <c r="S86" s="146"/>
      <c r="T86" s="146"/>
    </row>
    <row r="87" spans="2:20" s="148" customFormat="1" x14ac:dyDescent="0.25">
      <c r="B87" s="164"/>
      <c r="C87" s="23" t="s">
        <v>98</v>
      </c>
      <c r="D87" s="23" t="s">
        <v>97</v>
      </c>
      <c r="E87" s="23" t="s">
        <v>21</v>
      </c>
      <c r="F87" s="221">
        <v>2011</v>
      </c>
      <c r="G87" s="90">
        <v>2015</v>
      </c>
      <c r="H87" s="222">
        <v>2020</v>
      </c>
      <c r="I87" s="222">
        <v>2025</v>
      </c>
      <c r="J87" s="222">
        <v>2030</v>
      </c>
      <c r="K87" s="222">
        <v>2035</v>
      </c>
      <c r="L87" s="222">
        <v>2040</v>
      </c>
      <c r="M87" s="222">
        <v>2045</v>
      </c>
      <c r="N87" s="222">
        <v>2050</v>
      </c>
      <c r="O87" s="164"/>
      <c r="P87" s="164"/>
      <c r="Q87" s="146"/>
      <c r="R87" s="146"/>
      <c r="S87" s="146"/>
      <c r="T87" s="146"/>
    </row>
    <row r="88" spans="2:20" s="148" customFormat="1" x14ac:dyDescent="0.25">
      <c r="B88" s="164"/>
      <c r="C88" s="157" t="s">
        <v>124</v>
      </c>
      <c r="D88" s="157" t="s">
        <v>100</v>
      </c>
      <c r="E88" s="157" t="s">
        <v>101</v>
      </c>
      <c r="F88" s="223">
        <v>3.5216069990865121E-10</v>
      </c>
      <c r="G88" s="224">
        <v>3.5216069990865121E-10</v>
      </c>
      <c r="H88" s="224">
        <v>3.5216069990865121E-10</v>
      </c>
      <c r="I88" s="224">
        <v>3.5216069990865121E-10</v>
      </c>
      <c r="J88" s="224">
        <v>3.5216069990865121E-10</v>
      </c>
      <c r="K88" s="224">
        <v>3.5216069990865121E-10</v>
      </c>
      <c r="L88" s="224">
        <v>3.5216069990865121E-10</v>
      </c>
      <c r="M88" s="224">
        <v>3.5216069990865121E-10</v>
      </c>
      <c r="N88" s="224">
        <v>3.5216069990865121E-10</v>
      </c>
      <c r="O88" s="164" t="s">
        <v>143</v>
      </c>
      <c r="P88" s="164"/>
      <c r="Q88" s="146"/>
      <c r="R88" s="146"/>
      <c r="S88" s="146"/>
      <c r="T88" s="146"/>
    </row>
    <row r="89" spans="2:20" s="148" customFormat="1" x14ac:dyDescent="0.25">
      <c r="B89" s="164"/>
      <c r="C89" s="207" t="s">
        <v>124</v>
      </c>
      <c r="D89" s="207" t="s">
        <v>104</v>
      </c>
      <c r="E89" s="207" t="s">
        <v>105</v>
      </c>
      <c r="F89" s="225">
        <v>3.3455266491321948E-10</v>
      </c>
      <c r="G89" s="226">
        <v>3.3455266491321948E-10</v>
      </c>
      <c r="H89" s="226">
        <v>3.3455266491321948E-10</v>
      </c>
      <c r="I89" s="226">
        <v>3.3455266491321948E-10</v>
      </c>
      <c r="J89" s="226">
        <v>3.3455266491321948E-10</v>
      </c>
      <c r="K89" s="226">
        <v>3.3455266491321948E-10</v>
      </c>
      <c r="L89" s="226">
        <v>3.3455266491321948E-10</v>
      </c>
      <c r="M89" s="226">
        <v>3.3455266491321948E-10</v>
      </c>
      <c r="N89" s="226">
        <v>3.3455266491321948E-10</v>
      </c>
      <c r="O89" s="164"/>
      <c r="P89" s="164"/>
      <c r="Q89" s="146"/>
      <c r="R89" s="146"/>
      <c r="S89" s="146"/>
      <c r="T89" s="146"/>
    </row>
    <row r="90" spans="2:20" s="148" customFormat="1" x14ac:dyDescent="0.25">
      <c r="B90" s="164"/>
      <c r="C90" s="157" t="s">
        <v>106</v>
      </c>
      <c r="D90" s="157" t="s">
        <v>125</v>
      </c>
      <c r="E90" s="157" t="s">
        <v>126</v>
      </c>
      <c r="F90" s="223">
        <v>3.5681453668522338E-8</v>
      </c>
      <c r="G90" s="224">
        <v>3.5681453668522338E-8</v>
      </c>
      <c r="H90" s="224">
        <v>3.5681453668522338E-8</v>
      </c>
      <c r="I90" s="224">
        <v>3.5681453668522338E-8</v>
      </c>
      <c r="J90" s="224">
        <v>3.5681453668522338E-8</v>
      </c>
      <c r="K90" s="224">
        <v>3.5681453668522338E-8</v>
      </c>
      <c r="L90" s="224">
        <v>3.5681453668522338E-8</v>
      </c>
      <c r="M90" s="224">
        <v>3.5681453668522338E-8</v>
      </c>
      <c r="N90" s="224">
        <v>3.5681453668522338E-8</v>
      </c>
      <c r="O90" s="164"/>
      <c r="P90" s="164"/>
      <c r="Q90" s="146"/>
      <c r="R90" s="146"/>
      <c r="S90" s="146"/>
      <c r="T90" s="146"/>
    </row>
    <row r="91" spans="2:20" s="148" customFormat="1" x14ac:dyDescent="0.25">
      <c r="B91" s="164"/>
      <c r="C91" s="207" t="s">
        <v>106</v>
      </c>
      <c r="D91" s="207" t="s">
        <v>127</v>
      </c>
      <c r="E91" s="207" t="s">
        <v>128</v>
      </c>
      <c r="F91" s="225">
        <v>3.3897380985096245E-8</v>
      </c>
      <c r="G91" s="226">
        <v>3.3897380985096245E-8</v>
      </c>
      <c r="H91" s="226">
        <v>3.3897380985096245E-8</v>
      </c>
      <c r="I91" s="226">
        <v>3.3897380985096245E-8</v>
      </c>
      <c r="J91" s="226">
        <v>3.3897380985096245E-8</v>
      </c>
      <c r="K91" s="226">
        <v>3.3897380985096245E-8</v>
      </c>
      <c r="L91" s="226">
        <v>3.3897380985096245E-8</v>
      </c>
      <c r="M91" s="226">
        <v>3.3897380985096245E-8</v>
      </c>
      <c r="N91" s="226">
        <v>3.3897380985096245E-8</v>
      </c>
      <c r="O91" s="164"/>
      <c r="P91" s="164"/>
      <c r="Q91" s="146"/>
      <c r="R91" s="146"/>
      <c r="S91" s="146"/>
      <c r="T91" s="146"/>
    </row>
    <row r="92" spans="2:20" s="148" customFormat="1" x14ac:dyDescent="0.25">
      <c r="B92" s="164"/>
      <c r="C92" s="157" t="s">
        <v>129</v>
      </c>
      <c r="D92" s="157" t="s">
        <v>100</v>
      </c>
      <c r="E92" s="157" t="s">
        <v>130</v>
      </c>
      <c r="F92" s="227">
        <v>1.1870948752743633E-8</v>
      </c>
      <c r="G92" s="228">
        <v>1.1870948752743633E-8</v>
      </c>
      <c r="H92" s="228">
        <v>1.1870948752743633E-8</v>
      </c>
      <c r="I92" s="228">
        <v>1.1870948752743633E-8</v>
      </c>
      <c r="J92" s="228">
        <v>1.1870948752743633E-8</v>
      </c>
      <c r="K92" s="228">
        <v>1.1870948752743633E-8</v>
      </c>
      <c r="L92" s="228">
        <v>1.1870948752743633E-8</v>
      </c>
      <c r="M92" s="228">
        <v>1.1870948752743633E-8</v>
      </c>
      <c r="N92" s="228">
        <v>1.1870948752743633E-8</v>
      </c>
      <c r="O92" s="164"/>
      <c r="P92" s="164"/>
      <c r="Q92" s="146"/>
      <c r="R92" s="146"/>
      <c r="S92" s="146"/>
      <c r="T92" s="146"/>
    </row>
    <row r="93" spans="2:20" s="148" customFormat="1" x14ac:dyDescent="0.25">
      <c r="B93" s="164"/>
      <c r="C93" s="157" t="s">
        <v>129</v>
      </c>
      <c r="D93" s="157" t="s">
        <v>102</v>
      </c>
      <c r="E93" s="157" t="s">
        <v>103</v>
      </c>
      <c r="F93" s="227">
        <v>4.0469143475262367E-9</v>
      </c>
      <c r="G93" s="228">
        <v>4.0469143475262367E-9</v>
      </c>
      <c r="H93" s="228">
        <v>4.0469143475262367E-9</v>
      </c>
      <c r="I93" s="228">
        <v>4.0469143475262367E-9</v>
      </c>
      <c r="J93" s="228">
        <v>4.0469143475262367E-9</v>
      </c>
      <c r="K93" s="228">
        <v>4.0469143475262367E-9</v>
      </c>
      <c r="L93" s="228">
        <v>4.0469143475262367E-9</v>
      </c>
      <c r="M93" s="228">
        <v>4.0469143475262367E-9</v>
      </c>
      <c r="N93" s="228">
        <v>4.0469143475262367E-9</v>
      </c>
      <c r="O93" s="164"/>
      <c r="P93" s="164"/>
      <c r="Q93" s="146"/>
      <c r="R93" s="146"/>
      <c r="S93" s="146"/>
      <c r="T93" s="146"/>
    </row>
    <row r="94" spans="2:20" s="148" customFormat="1" x14ac:dyDescent="0.25">
      <c r="B94" s="164"/>
      <c r="C94" s="157" t="s">
        <v>129</v>
      </c>
      <c r="D94" s="157" t="s">
        <v>131</v>
      </c>
      <c r="E94" s="157" t="s">
        <v>132</v>
      </c>
      <c r="F94" s="227">
        <v>1.1657032756029084E-8</v>
      </c>
      <c r="G94" s="228">
        <v>1.1657032756029084E-8</v>
      </c>
      <c r="H94" s="228">
        <v>1.1657032756029084E-8</v>
      </c>
      <c r="I94" s="228">
        <v>1.1657032756029084E-8</v>
      </c>
      <c r="J94" s="228">
        <v>1.1657032756029084E-8</v>
      </c>
      <c r="K94" s="228">
        <v>1.1657032756029084E-8</v>
      </c>
      <c r="L94" s="228">
        <v>1.1657032756029084E-8</v>
      </c>
      <c r="M94" s="228">
        <v>1.1657032756029084E-8</v>
      </c>
      <c r="N94" s="228">
        <v>1.1657032756029084E-8</v>
      </c>
      <c r="O94" s="164"/>
      <c r="P94" s="164"/>
      <c r="Q94" s="146"/>
      <c r="R94" s="146"/>
      <c r="S94" s="146"/>
      <c r="T94" s="146"/>
    </row>
    <row r="95" spans="2:20" s="148" customFormat="1" x14ac:dyDescent="0.25">
      <c r="B95" s="164"/>
      <c r="C95" s="157" t="s">
        <v>129</v>
      </c>
      <c r="D95" s="157" t="s">
        <v>133</v>
      </c>
      <c r="E95" s="157" t="s">
        <v>134</v>
      </c>
      <c r="F95" s="227">
        <v>1.0826094124635304E-8</v>
      </c>
      <c r="G95" s="228">
        <v>1.0826094124635304E-8</v>
      </c>
      <c r="H95" s="228">
        <v>1.0826094124635304E-8</v>
      </c>
      <c r="I95" s="228">
        <v>1.0826094124635304E-8</v>
      </c>
      <c r="J95" s="228">
        <v>1.0826094124635304E-8</v>
      </c>
      <c r="K95" s="228">
        <v>1.0826094124635304E-8</v>
      </c>
      <c r="L95" s="228">
        <v>1.0826094124635304E-8</v>
      </c>
      <c r="M95" s="228">
        <v>1.0826094124635304E-8</v>
      </c>
      <c r="N95" s="228">
        <v>1.0826094124635304E-8</v>
      </c>
      <c r="O95" s="164"/>
      <c r="P95" s="164"/>
      <c r="Q95" s="146"/>
      <c r="R95" s="146"/>
      <c r="S95" s="146"/>
      <c r="T95" s="146"/>
    </row>
    <row r="96" spans="2:20" s="148" customFormat="1" x14ac:dyDescent="0.25">
      <c r="B96" s="164"/>
      <c r="C96" s="166" t="s">
        <v>129</v>
      </c>
      <c r="D96" s="166" t="s">
        <v>104</v>
      </c>
      <c r="E96" s="166" t="s">
        <v>105</v>
      </c>
      <c r="F96" s="229">
        <v>1.1277401315106453E-8</v>
      </c>
      <c r="G96" s="230">
        <v>1.1277401315106453E-8</v>
      </c>
      <c r="H96" s="230">
        <v>1.1277401315106453E-8</v>
      </c>
      <c r="I96" s="230">
        <v>1.1277401315106453E-8</v>
      </c>
      <c r="J96" s="230">
        <v>1.1277401315106453E-8</v>
      </c>
      <c r="K96" s="230">
        <v>1.1277401315106453E-8</v>
      </c>
      <c r="L96" s="230">
        <v>1.1277401315106453E-8</v>
      </c>
      <c r="M96" s="230">
        <v>1.1277401315106453E-8</v>
      </c>
      <c r="N96" s="230">
        <v>1.1277401315106453E-8</v>
      </c>
      <c r="O96" s="164"/>
      <c r="P96" s="164"/>
      <c r="Q96" s="146"/>
      <c r="R96" s="146"/>
      <c r="S96" s="146"/>
      <c r="T96" s="146"/>
    </row>
    <row r="97" spans="2:20" s="148" customFormat="1" x14ac:dyDescent="0.25">
      <c r="B97" s="164"/>
      <c r="C97" s="157"/>
      <c r="D97" s="157"/>
      <c r="E97" s="157"/>
      <c r="F97" s="157"/>
      <c r="G97" s="157"/>
      <c r="H97" s="157"/>
      <c r="I97" s="157"/>
      <c r="J97" s="157"/>
      <c r="K97" s="157"/>
      <c r="L97" s="157"/>
      <c r="M97" s="157"/>
      <c r="N97" s="157"/>
      <c r="O97" s="164"/>
      <c r="P97" s="164"/>
      <c r="Q97" s="146"/>
      <c r="R97" s="146"/>
      <c r="S97" s="146"/>
      <c r="T97" s="146"/>
    </row>
    <row r="98" spans="2:20" s="148" customFormat="1" x14ac:dyDescent="0.25">
      <c r="B98" s="164"/>
      <c r="C98" s="146"/>
      <c r="D98" s="146"/>
      <c r="E98" s="146"/>
      <c r="F98" s="155"/>
      <c r="G98" s="164"/>
      <c r="H98" s="164"/>
      <c r="I98" s="164"/>
      <c r="J98" s="164"/>
      <c r="K98" s="164"/>
      <c r="L98" s="164"/>
      <c r="M98" s="164"/>
      <c r="N98" s="164"/>
      <c r="O98" s="164"/>
      <c r="P98" s="164"/>
      <c r="Q98" s="146"/>
      <c r="R98" s="146"/>
      <c r="S98" s="146"/>
      <c r="T98" s="146"/>
    </row>
    <row r="99" spans="2:20" s="148" customFormat="1" x14ac:dyDescent="0.25">
      <c r="B99" s="164"/>
      <c r="C99" s="146"/>
      <c r="D99" s="146"/>
      <c r="E99" s="146"/>
      <c r="F99" s="155"/>
      <c r="G99" s="164"/>
      <c r="H99" s="164"/>
      <c r="I99" s="164"/>
      <c r="J99" s="164"/>
      <c r="K99" s="164"/>
      <c r="L99" s="164"/>
      <c r="M99" s="164"/>
      <c r="N99" s="164"/>
      <c r="O99" s="164"/>
      <c r="P99" s="164"/>
      <c r="Q99" s="146"/>
      <c r="R99" s="146"/>
      <c r="S99" s="146"/>
      <c r="T99" s="146"/>
    </row>
    <row r="100" spans="2:20" s="148" customFormat="1" x14ac:dyDescent="0.25">
      <c r="B100" s="164"/>
      <c r="C100" s="146"/>
      <c r="D100" s="146"/>
      <c r="E100" s="146"/>
      <c r="F100" s="155"/>
      <c r="G100" s="164"/>
      <c r="H100" s="164"/>
      <c r="I100" s="164"/>
      <c r="J100" s="164"/>
      <c r="K100" s="164"/>
      <c r="L100" s="164"/>
      <c r="M100" s="164"/>
      <c r="N100" s="164"/>
      <c r="O100" s="164"/>
      <c r="P100" s="164"/>
      <c r="Q100" s="146"/>
      <c r="R100" s="146"/>
      <c r="S100" s="146"/>
      <c r="T100" s="146"/>
    </row>
    <row r="101" spans="2:20" s="148" customFormat="1" x14ac:dyDescent="0.25">
      <c r="B101" s="164"/>
      <c r="C101" s="146"/>
      <c r="D101" s="146"/>
      <c r="E101" s="146"/>
      <c r="F101" s="155"/>
      <c r="G101" s="164"/>
      <c r="H101" s="164"/>
      <c r="I101" s="164"/>
      <c r="J101" s="164"/>
      <c r="K101" s="164"/>
      <c r="L101" s="164"/>
      <c r="M101" s="164"/>
      <c r="N101" s="164"/>
      <c r="O101" s="164"/>
      <c r="P101" s="164"/>
      <c r="Q101" s="146"/>
      <c r="R101" s="146"/>
      <c r="S101" s="146"/>
      <c r="T101" s="146"/>
    </row>
    <row r="102" spans="2:20" s="148" customFormat="1" x14ac:dyDescent="0.25">
      <c r="B102" s="164"/>
      <c r="C102" s="146"/>
      <c r="D102" s="146"/>
      <c r="E102" s="146"/>
      <c r="F102" s="155"/>
      <c r="G102" s="164"/>
      <c r="H102" s="164"/>
      <c r="I102" s="164"/>
      <c r="J102" s="164"/>
      <c r="K102" s="164"/>
      <c r="L102" s="164"/>
      <c r="M102" s="164"/>
      <c r="N102" s="164"/>
      <c r="O102" s="164"/>
      <c r="P102" s="164"/>
      <c r="Q102" s="146"/>
      <c r="R102" s="146"/>
      <c r="S102" s="146"/>
      <c r="T102" s="146"/>
    </row>
    <row r="103" spans="2:20" s="169" customFormat="1" x14ac:dyDescent="0.25">
      <c r="B103" s="175"/>
      <c r="C103" s="175"/>
      <c r="D103" s="175"/>
      <c r="E103" s="175"/>
      <c r="F103" s="175"/>
      <c r="G103" s="175"/>
      <c r="H103" s="175"/>
      <c r="I103" s="175"/>
      <c r="J103" s="175"/>
      <c r="K103" s="175"/>
      <c r="L103" s="175"/>
      <c r="M103" s="175"/>
      <c r="N103" s="175"/>
      <c r="O103" s="175"/>
      <c r="P103" s="175"/>
      <c r="Q103" s="139"/>
      <c r="R103" s="139"/>
      <c r="S103" s="139"/>
      <c r="T103" s="139"/>
    </row>
    <row r="104" spans="2:20" s="169" customFormat="1" x14ac:dyDescent="0.25">
      <c r="B104" s="175"/>
      <c r="C104" s="175"/>
      <c r="D104" s="175"/>
      <c r="E104" s="175"/>
      <c r="F104" s="175"/>
      <c r="G104" s="175"/>
      <c r="H104" s="175"/>
      <c r="I104" s="175"/>
      <c r="J104" s="175"/>
      <c r="K104" s="175"/>
      <c r="L104" s="175"/>
      <c r="M104" s="175"/>
      <c r="N104" s="175"/>
      <c r="O104" s="175"/>
      <c r="P104" s="175"/>
      <c r="Q104" s="139"/>
      <c r="R104" s="139"/>
      <c r="S104" s="139"/>
      <c r="T104" s="139"/>
    </row>
    <row r="105" spans="2:20" s="144" customFormat="1" ht="15" x14ac:dyDescent="0.3">
      <c r="B105" s="149" t="s">
        <v>117</v>
      </c>
      <c r="C105" s="212"/>
      <c r="D105" s="212"/>
      <c r="E105" s="212"/>
      <c r="F105" s="212"/>
      <c r="G105" s="212"/>
      <c r="H105" s="212"/>
      <c r="I105" s="212"/>
      <c r="J105" s="212"/>
      <c r="K105" s="212"/>
      <c r="L105" s="212"/>
      <c r="M105" s="212"/>
      <c r="N105" s="212"/>
      <c r="O105" s="212"/>
      <c r="P105" s="212"/>
      <c r="Q105" s="213"/>
      <c r="R105" s="213"/>
      <c r="S105" s="213"/>
      <c r="T105" s="213"/>
    </row>
    <row r="106" spans="2:20" x14ac:dyDescent="0.25">
      <c r="B106" s="164"/>
      <c r="C106" s="164"/>
      <c r="D106" s="164"/>
      <c r="E106" s="164"/>
      <c r="F106" s="164"/>
      <c r="G106" s="164"/>
      <c r="H106" s="164"/>
      <c r="I106" s="164"/>
      <c r="J106" s="164"/>
      <c r="K106" s="164"/>
      <c r="L106" s="164"/>
      <c r="M106" s="164"/>
      <c r="N106" s="164"/>
      <c r="O106" s="164"/>
      <c r="P106" s="164"/>
      <c r="Q106" s="146"/>
      <c r="R106" s="146"/>
      <c r="S106" s="146"/>
      <c r="T106" s="146"/>
    </row>
    <row r="107" spans="2:20" x14ac:dyDescent="0.25">
      <c r="B107" s="164"/>
      <c r="C107" s="173" t="s">
        <v>118</v>
      </c>
      <c r="D107" s="164"/>
      <c r="E107" s="164"/>
      <c r="F107" s="164"/>
      <c r="G107" s="164"/>
      <c r="H107" s="164"/>
      <c r="I107" s="164"/>
      <c r="J107" s="164"/>
      <c r="K107" s="164"/>
      <c r="L107" s="164"/>
      <c r="M107" s="164"/>
      <c r="N107" s="164"/>
      <c r="O107" s="164"/>
      <c r="P107" s="164"/>
      <c r="Q107" s="146"/>
      <c r="R107" s="146"/>
      <c r="S107" s="146"/>
      <c r="T107" s="146"/>
    </row>
    <row r="108" spans="2:20" x14ac:dyDescent="0.25">
      <c r="B108" s="164"/>
      <c r="C108" s="164"/>
      <c r="D108" s="164"/>
      <c r="E108" s="164"/>
      <c r="F108" s="164"/>
      <c r="G108" s="164"/>
      <c r="H108" s="164"/>
      <c r="I108" s="164"/>
      <c r="J108" s="164"/>
      <c r="K108" s="164"/>
      <c r="L108" s="164"/>
      <c r="M108" s="164"/>
      <c r="N108" s="164"/>
      <c r="O108" s="164"/>
      <c r="P108" s="164"/>
      <c r="Q108" s="146"/>
      <c r="R108" s="146"/>
      <c r="S108" s="146"/>
      <c r="T108" s="146"/>
    </row>
    <row r="109" spans="2:20" x14ac:dyDescent="0.25">
      <c r="B109" s="145"/>
      <c r="C109" s="147" t="s">
        <v>98</v>
      </c>
      <c r="D109" s="147" t="s">
        <v>97</v>
      </c>
      <c r="E109" s="147" t="s">
        <v>21</v>
      </c>
      <c r="F109" s="221">
        <v>2011</v>
      </c>
      <c r="G109" s="90">
        <v>2015</v>
      </c>
      <c r="H109" s="90">
        <v>2020</v>
      </c>
      <c r="I109" s="90">
        <v>2025</v>
      </c>
      <c r="J109" s="90">
        <v>2030</v>
      </c>
      <c r="K109" s="90">
        <v>2035</v>
      </c>
      <c r="L109" s="90">
        <v>2040</v>
      </c>
      <c r="M109" s="90">
        <v>2045</v>
      </c>
      <c r="N109" s="90">
        <v>2050</v>
      </c>
      <c r="O109" s="165"/>
      <c r="P109" s="155"/>
      <c r="Q109" s="146"/>
      <c r="R109" s="146"/>
      <c r="S109" s="146"/>
      <c r="T109" s="146"/>
    </row>
    <row r="110" spans="2:20" x14ac:dyDescent="0.25">
      <c r="B110" s="145"/>
      <c r="C110" s="157" t="s">
        <v>124</v>
      </c>
      <c r="D110" s="157" t="s">
        <v>100</v>
      </c>
      <c r="E110" s="157" t="s">
        <v>101</v>
      </c>
      <c r="F110" s="231">
        <v>1</v>
      </c>
      <c r="G110" s="232">
        <v>1</v>
      </c>
      <c r="H110" s="232">
        <v>1</v>
      </c>
      <c r="I110" s="232">
        <v>1</v>
      </c>
      <c r="J110" s="232">
        <v>1</v>
      </c>
      <c r="K110" s="232">
        <v>1</v>
      </c>
      <c r="L110" s="232">
        <v>1</v>
      </c>
      <c r="M110" s="232">
        <v>1</v>
      </c>
      <c r="N110" s="232">
        <v>1</v>
      </c>
      <c r="O110" s="146"/>
      <c r="P110" s="146"/>
      <c r="Q110" s="146"/>
      <c r="R110" s="146"/>
      <c r="S110" s="146"/>
      <c r="T110" s="146"/>
    </row>
    <row r="111" spans="2:20" x14ac:dyDescent="0.25">
      <c r="B111" s="145"/>
      <c r="C111" s="207" t="s">
        <v>124</v>
      </c>
      <c r="D111" s="207" t="s">
        <v>104</v>
      </c>
      <c r="E111" s="207" t="s">
        <v>105</v>
      </c>
      <c r="F111" s="233">
        <v>0</v>
      </c>
      <c r="G111" s="234">
        <v>0</v>
      </c>
      <c r="H111" s="234">
        <v>0</v>
      </c>
      <c r="I111" s="234">
        <v>0</v>
      </c>
      <c r="J111" s="234">
        <v>0</v>
      </c>
      <c r="K111" s="234">
        <v>0</v>
      </c>
      <c r="L111" s="234">
        <v>0</v>
      </c>
      <c r="M111" s="234">
        <v>0</v>
      </c>
      <c r="N111" s="234">
        <v>0</v>
      </c>
      <c r="O111" s="158"/>
      <c r="P111" s="158"/>
      <c r="Q111" s="146"/>
      <c r="R111" s="146"/>
      <c r="S111" s="146"/>
      <c r="T111" s="146"/>
    </row>
    <row r="112" spans="2:20" x14ac:dyDescent="0.25">
      <c r="B112" s="145"/>
      <c r="C112" s="157" t="s">
        <v>106</v>
      </c>
      <c r="D112" s="157" t="s">
        <v>125</v>
      </c>
      <c r="E112" s="157" t="s">
        <v>126</v>
      </c>
      <c r="F112" s="231">
        <v>1</v>
      </c>
      <c r="G112" s="232">
        <v>1</v>
      </c>
      <c r="H112" s="232">
        <v>1</v>
      </c>
      <c r="I112" s="232">
        <v>1</v>
      </c>
      <c r="J112" s="232">
        <v>1</v>
      </c>
      <c r="K112" s="232">
        <v>1</v>
      </c>
      <c r="L112" s="232">
        <v>1</v>
      </c>
      <c r="M112" s="232">
        <v>1</v>
      </c>
      <c r="N112" s="232">
        <v>1</v>
      </c>
      <c r="O112" s="158"/>
      <c r="P112" s="158"/>
      <c r="Q112" s="146"/>
      <c r="R112" s="146"/>
      <c r="S112" s="146"/>
      <c r="T112" s="146"/>
    </row>
    <row r="113" spans="2:20" x14ac:dyDescent="0.25">
      <c r="B113" s="145"/>
      <c r="C113" s="207" t="s">
        <v>106</v>
      </c>
      <c r="D113" s="207" t="s">
        <v>127</v>
      </c>
      <c r="E113" s="207" t="s">
        <v>128</v>
      </c>
      <c r="F113" s="233">
        <v>0</v>
      </c>
      <c r="G113" s="234">
        <v>0</v>
      </c>
      <c r="H113" s="234">
        <v>0</v>
      </c>
      <c r="I113" s="234">
        <v>0</v>
      </c>
      <c r="J113" s="234">
        <v>0</v>
      </c>
      <c r="K113" s="234">
        <v>0</v>
      </c>
      <c r="L113" s="234">
        <v>0</v>
      </c>
      <c r="M113" s="234">
        <v>0</v>
      </c>
      <c r="N113" s="234">
        <v>0</v>
      </c>
      <c r="O113" s="158"/>
      <c r="P113" s="158"/>
      <c r="Q113" s="146"/>
      <c r="R113" s="146"/>
      <c r="S113" s="146"/>
      <c r="T113" s="146"/>
    </row>
    <row r="114" spans="2:20" x14ac:dyDescent="0.25">
      <c r="B114" s="145"/>
      <c r="C114" s="157" t="s">
        <v>129</v>
      </c>
      <c r="D114" s="157" t="s">
        <v>100</v>
      </c>
      <c r="E114" s="157" t="s">
        <v>130</v>
      </c>
      <c r="F114" s="235">
        <v>0.99082400000000004</v>
      </c>
      <c r="G114" s="177">
        <v>0.98877271794871791</v>
      </c>
      <c r="H114" s="177">
        <v>0.98620861538461535</v>
      </c>
      <c r="I114" s="177">
        <v>0.9836445128205128</v>
      </c>
      <c r="J114" s="177">
        <v>0.98108041025641024</v>
      </c>
      <c r="K114" s="177">
        <v>0.97851630769230769</v>
      </c>
      <c r="L114" s="177">
        <v>0.97595220512820513</v>
      </c>
      <c r="M114" s="177">
        <v>0.97338810256410258</v>
      </c>
      <c r="N114" s="177">
        <v>0.97082400000000002</v>
      </c>
      <c r="O114" s="158"/>
      <c r="P114" s="158"/>
      <c r="Q114" s="146"/>
      <c r="R114" s="146"/>
      <c r="S114" s="146"/>
      <c r="T114" s="146"/>
    </row>
    <row r="115" spans="2:20" x14ac:dyDescent="0.25">
      <c r="B115" s="145"/>
      <c r="C115" s="157" t="s">
        <v>129</v>
      </c>
      <c r="D115" s="157" t="s">
        <v>102</v>
      </c>
      <c r="E115" s="157" t="s">
        <v>103</v>
      </c>
      <c r="F115" s="235">
        <v>0</v>
      </c>
      <c r="G115" s="177">
        <v>2.0512820512820513E-3</v>
      </c>
      <c r="H115" s="177">
        <v>4.6153846153846149E-3</v>
      </c>
      <c r="I115" s="177">
        <v>7.1794871794871795E-3</v>
      </c>
      <c r="J115" s="177">
        <v>9.743589743589744E-3</v>
      </c>
      <c r="K115" s="177">
        <v>1.2307692307692308E-2</v>
      </c>
      <c r="L115" s="177">
        <v>1.4871794871794871E-2</v>
      </c>
      <c r="M115" s="177">
        <v>1.7435897435897435E-2</v>
      </c>
      <c r="N115" s="177">
        <v>0.02</v>
      </c>
      <c r="O115" s="158"/>
      <c r="P115" s="158"/>
      <c r="Q115" s="146"/>
      <c r="R115" s="146"/>
      <c r="S115" s="146"/>
      <c r="T115" s="146"/>
    </row>
    <row r="116" spans="2:20" x14ac:dyDescent="0.25">
      <c r="B116" s="145"/>
      <c r="C116" s="157" t="s">
        <v>129</v>
      </c>
      <c r="D116" s="157" t="s">
        <v>131</v>
      </c>
      <c r="E116" s="157" t="s">
        <v>132</v>
      </c>
      <c r="F116" s="235">
        <v>1.2160000000000001E-3</v>
      </c>
      <c r="G116" s="177">
        <v>1.2160000000000001E-3</v>
      </c>
      <c r="H116" s="177">
        <v>1.2160000000000001E-3</v>
      </c>
      <c r="I116" s="177">
        <v>1.2160000000000001E-3</v>
      </c>
      <c r="J116" s="177">
        <v>1.2160000000000001E-3</v>
      </c>
      <c r="K116" s="177">
        <v>1.2160000000000001E-3</v>
      </c>
      <c r="L116" s="177">
        <v>1.2160000000000001E-3</v>
      </c>
      <c r="M116" s="177">
        <v>1.2160000000000001E-3</v>
      </c>
      <c r="N116" s="177">
        <v>1.2160000000000001E-3</v>
      </c>
      <c r="O116" s="158"/>
      <c r="P116" s="158"/>
      <c r="Q116" s="146"/>
      <c r="R116" s="146"/>
      <c r="S116" s="146"/>
      <c r="T116" s="146"/>
    </row>
    <row r="117" spans="2:20" ht="22.5" customHeight="1" x14ac:dyDescent="0.25">
      <c r="B117" s="145"/>
      <c r="C117" s="157" t="s">
        <v>129</v>
      </c>
      <c r="D117" s="157" t="s">
        <v>133</v>
      </c>
      <c r="E117" s="157" t="s">
        <v>134</v>
      </c>
      <c r="F117" s="235">
        <v>7.9600000000000001E-3</v>
      </c>
      <c r="G117" s="177">
        <v>7.9600000000000001E-3</v>
      </c>
      <c r="H117" s="177">
        <v>7.9600000000000001E-3</v>
      </c>
      <c r="I117" s="177">
        <v>7.9600000000000001E-3</v>
      </c>
      <c r="J117" s="177">
        <v>7.9600000000000001E-3</v>
      </c>
      <c r="K117" s="177">
        <v>7.9600000000000001E-3</v>
      </c>
      <c r="L117" s="177">
        <v>7.9600000000000001E-3</v>
      </c>
      <c r="M117" s="177">
        <v>7.9600000000000001E-3</v>
      </c>
      <c r="N117" s="177">
        <v>7.9600000000000001E-3</v>
      </c>
      <c r="O117" s="158"/>
      <c r="P117" s="158"/>
      <c r="Q117" s="146"/>
      <c r="R117" s="146"/>
      <c r="S117" s="146"/>
      <c r="T117" s="146"/>
    </row>
    <row r="118" spans="2:20" x14ac:dyDescent="0.25">
      <c r="B118" s="145"/>
      <c r="C118" s="166" t="s">
        <v>129</v>
      </c>
      <c r="D118" s="166" t="s">
        <v>104</v>
      </c>
      <c r="E118" s="166" t="s">
        <v>105</v>
      </c>
      <c r="F118" s="236">
        <v>0</v>
      </c>
      <c r="G118" s="237">
        <v>0</v>
      </c>
      <c r="H118" s="237">
        <v>0</v>
      </c>
      <c r="I118" s="237">
        <v>0</v>
      </c>
      <c r="J118" s="237">
        <v>0</v>
      </c>
      <c r="K118" s="237">
        <v>0</v>
      </c>
      <c r="L118" s="237">
        <v>0</v>
      </c>
      <c r="M118" s="237">
        <v>0</v>
      </c>
      <c r="N118" s="237">
        <v>0</v>
      </c>
      <c r="O118" s="158"/>
      <c r="P118" s="158"/>
      <c r="Q118" s="146"/>
      <c r="R118" s="146"/>
      <c r="S118" s="146"/>
      <c r="T118" s="146"/>
    </row>
    <row r="119" spans="2:20" x14ac:dyDescent="0.25">
      <c r="B119" s="164"/>
      <c r="C119" s="164"/>
      <c r="D119" s="164"/>
      <c r="E119" s="164"/>
      <c r="F119" s="164"/>
      <c r="G119" s="164"/>
      <c r="H119" s="164"/>
      <c r="I119" s="164"/>
      <c r="J119" s="164"/>
      <c r="K119" s="164"/>
      <c r="L119" s="164"/>
      <c r="M119" s="164"/>
      <c r="N119" s="164"/>
      <c r="O119" s="164"/>
      <c r="P119" s="164"/>
      <c r="Q119" s="146"/>
      <c r="R119" s="146"/>
      <c r="S119" s="146"/>
      <c r="T119" s="146"/>
    </row>
    <row r="120" spans="2:20" x14ac:dyDescent="0.25">
      <c r="B120" s="164"/>
      <c r="C120" s="173" t="s">
        <v>119</v>
      </c>
      <c r="D120" s="164"/>
      <c r="E120" s="157"/>
      <c r="F120" s="164"/>
      <c r="G120" s="164"/>
      <c r="H120" s="164"/>
      <c r="I120" s="164"/>
      <c r="J120" s="164"/>
      <c r="K120" s="164"/>
      <c r="L120" s="164"/>
      <c r="M120" s="164"/>
      <c r="N120" s="164"/>
      <c r="O120" s="164"/>
      <c r="P120" s="164"/>
      <c r="Q120" s="146"/>
      <c r="R120" s="146"/>
      <c r="S120" s="146"/>
      <c r="T120" s="146"/>
    </row>
    <row r="121" spans="2:20" x14ac:dyDescent="0.25">
      <c r="B121" s="164"/>
      <c r="C121" s="164"/>
      <c r="D121" s="164"/>
      <c r="E121" s="157"/>
      <c r="F121" s="164"/>
      <c r="G121" s="164"/>
      <c r="H121" s="164"/>
      <c r="I121" s="164"/>
      <c r="J121" s="164"/>
      <c r="K121" s="164"/>
      <c r="L121" s="164"/>
      <c r="M121" s="164"/>
      <c r="N121" s="174" t="s">
        <v>112</v>
      </c>
      <c r="O121" s="164"/>
      <c r="P121" s="164"/>
      <c r="Q121" s="146"/>
      <c r="R121" s="146"/>
      <c r="S121" s="146"/>
      <c r="T121" s="146"/>
    </row>
    <row r="122" spans="2:20" x14ac:dyDescent="0.25">
      <c r="B122" s="145"/>
      <c r="C122" s="147" t="s">
        <v>98</v>
      </c>
      <c r="D122" s="147" t="s">
        <v>97</v>
      </c>
      <c r="E122" s="147" t="s">
        <v>21</v>
      </c>
      <c r="F122" s="221">
        <v>2011</v>
      </c>
      <c r="G122" s="90">
        <v>2015</v>
      </c>
      <c r="H122" s="90">
        <v>2020</v>
      </c>
      <c r="I122" s="90">
        <v>2025</v>
      </c>
      <c r="J122" s="90">
        <v>2030</v>
      </c>
      <c r="K122" s="90">
        <v>2035</v>
      </c>
      <c r="L122" s="90">
        <v>2040</v>
      </c>
      <c r="M122" s="90">
        <v>2045</v>
      </c>
      <c r="N122" s="90">
        <v>2050</v>
      </c>
      <c r="O122" s="165"/>
      <c r="P122" s="155"/>
      <c r="Q122" s="146"/>
      <c r="R122" s="146"/>
      <c r="S122" s="146"/>
      <c r="T122" s="146"/>
    </row>
    <row r="123" spans="2:20" x14ac:dyDescent="0.25">
      <c r="B123" s="145"/>
      <c r="C123" s="157" t="s">
        <v>124</v>
      </c>
      <c r="D123" s="157" t="s">
        <v>100</v>
      </c>
      <c r="E123" s="157" t="s">
        <v>101</v>
      </c>
      <c r="F123" s="238">
        <v>21152</v>
      </c>
      <c r="G123" s="239">
        <v>23004</v>
      </c>
      <c r="H123" s="239">
        <v>25549</v>
      </c>
      <c r="I123" s="239">
        <v>28375</v>
      </c>
      <c r="J123" s="239">
        <v>31514</v>
      </c>
      <c r="K123" s="239">
        <v>35000</v>
      </c>
      <c r="L123" s="239">
        <v>38871</v>
      </c>
      <c r="M123" s="239">
        <v>43170</v>
      </c>
      <c r="N123" s="239">
        <v>47945</v>
      </c>
      <c r="O123" s="146"/>
      <c r="P123" s="146"/>
      <c r="Q123" s="146"/>
      <c r="R123" s="146"/>
      <c r="S123" s="146"/>
      <c r="T123" s="146"/>
    </row>
    <row r="124" spans="2:20" x14ac:dyDescent="0.25">
      <c r="B124" s="145"/>
      <c r="C124" s="207" t="s">
        <v>124</v>
      </c>
      <c r="D124" s="207" t="s">
        <v>104</v>
      </c>
      <c r="E124" s="207" t="s">
        <v>105</v>
      </c>
      <c r="F124" s="240">
        <v>0</v>
      </c>
      <c r="G124" s="241">
        <v>0</v>
      </c>
      <c r="H124" s="241">
        <v>0</v>
      </c>
      <c r="I124" s="241">
        <v>0</v>
      </c>
      <c r="J124" s="241">
        <v>0</v>
      </c>
      <c r="K124" s="241">
        <v>0</v>
      </c>
      <c r="L124" s="241">
        <v>0</v>
      </c>
      <c r="M124" s="241">
        <v>0</v>
      </c>
      <c r="N124" s="241">
        <v>0</v>
      </c>
      <c r="O124" s="158"/>
      <c r="P124" s="158"/>
      <c r="Q124" s="146"/>
      <c r="R124" s="146"/>
      <c r="S124" s="146"/>
      <c r="T124" s="146"/>
    </row>
    <row r="125" spans="2:20" x14ac:dyDescent="0.25">
      <c r="B125" s="145"/>
      <c r="C125" s="157" t="s">
        <v>106</v>
      </c>
      <c r="D125" s="157" t="s">
        <v>125</v>
      </c>
      <c r="E125" s="157" t="s">
        <v>126</v>
      </c>
      <c r="F125" s="238">
        <v>194</v>
      </c>
      <c r="G125" s="239">
        <v>218</v>
      </c>
      <c r="H125" s="239">
        <v>252</v>
      </c>
      <c r="I125" s="239">
        <v>291</v>
      </c>
      <c r="J125" s="239">
        <v>336</v>
      </c>
      <c r="K125" s="239">
        <v>387</v>
      </c>
      <c r="L125" s="239">
        <v>446</v>
      </c>
      <c r="M125" s="239">
        <v>514</v>
      </c>
      <c r="N125" s="239">
        <v>592</v>
      </c>
      <c r="O125" s="158"/>
      <c r="P125" s="158"/>
      <c r="Q125" s="146"/>
      <c r="R125" s="146"/>
      <c r="S125" s="146"/>
      <c r="T125" s="146"/>
    </row>
    <row r="126" spans="2:20" x14ac:dyDescent="0.25">
      <c r="B126" s="145"/>
      <c r="C126" s="207" t="s">
        <v>106</v>
      </c>
      <c r="D126" s="207" t="s">
        <v>127</v>
      </c>
      <c r="E126" s="207" t="s">
        <v>128</v>
      </c>
      <c r="F126" s="240">
        <v>0</v>
      </c>
      <c r="G126" s="241">
        <v>0</v>
      </c>
      <c r="H126" s="241">
        <v>0</v>
      </c>
      <c r="I126" s="241">
        <v>0</v>
      </c>
      <c r="J126" s="241">
        <v>0</v>
      </c>
      <c r="K126" s="241">
        <v>0</v>
      </c>
      <c r="L126" s="241">
        <v>0</v>
      </c>
      <c r="M126" s="241">
        <v>0</v>
      </c>
      <c r="N126" s="241">
        <v>0</v>
      </c>
      <c r="O126" s="158"/>
      <c r="P126" s="158"/>
      <c r="Q126" s="146"/>
      <c r="R126" s="146"/>
      <c r="S126" s="146"/>
      <c r="T126" s="146"/>
    </row>
    <row r="127" spans="2:20" x14ac:dyDescent="0.25">
      <c r="B127" s="145"/>
      <c r="C127" s="157" t="s">
        <v>129</v>
      </c>
      <c r="D127" s="157" t="s">
        <v>100</v>
      </c>
      <c r="E127" s="157" t="s">
        <v>130</v>
      </c>
      <c r="F127" s="242">
        <v>14790</v>
      </c>
      <c r="G127" s="243">
        <v>16722</v>
      </c>
      <c r="H127" s="243">
        <v>19495</v>
      </c>
      <c r="I127" s="243">
        <v>22729</v>
      </c>
      <c r="J127" s="243">
        <v>26498</v>
      </c>
      <c r="K127" s="243">
        <v>30891</v>
      </c>
      <c r="L127" s="243">
        <v>36014</v>
      </c>
      <c r="M127" s="243">
        <v>41986</v>
      </c>
      <c r="N127" s="243">
        <v>48947</v>
      </c>
      <c r="O127" s="158"/>
      <c r="P127" s="158"/>
      <c r="Q127" s="146"/>
      <c r="R127" s="146"/>
      <c r="S127" s="146"/>
      <c r="T127" s="146"/>
    </row>
    <row r="128" spans="2:20" x14ac:dyDescent="0.25">
      <c r="B128" s="145"/>
      <c r="C128" s="157" t="s">
        <v>129</v>
      </c>
      <c r="D128" s="157" t="s">
        <v>102</v>
      </c>
      <c r="E128" s="157" t="s">
        <v>103</v>
      </c>
      <c r="F128" s="242">
        <v>0</v>
      </c>
      <c r="G128" s="243">
        <v>35</v>
      </c>
      <c r="H128" s="243">
        <v>92</v>
      </c>
      <c r="I128" s="243">
        <v>166</v>
      </c>
      <c r="J128" s="243">
        <v>264</v>
      </c>
      <c r="K128" s="243">
        <v>389</v>
      </c>
      <c r="L128" s="243">
        <v>549</v>
      </c>
      <c r="M128" s="243">
        <v>753</v>
      </c>
      <c r="N128" s="243">
        <v>1009</v>
      </c>
      <c r="O128" s="158"/>
      <c r="P128" s="158"/>
      <c r="Q128" s="146"/>
      <c r="R128" s="146"/>
      <c r="S128" s="146"/>
      <c r="T128" s="146"/>
    </row>
    <row r="129" spans="2:20" x14ac:dyDescent="0.25">
      <c r="B129" s="145"/>
      <c r="C129" s="157" t="s">
        <v>129</v>
      </c>
      <c r="D129" s="157" t="s">
        <v>131</v>
      </c>
      <c r="E129" s="157" t="s">
        <v>132</v>
      </c>
      <c r="F129" s="242">
        <v>19</v>
      </c>
      <c r="G129" s="243">
        <v>21</v>
      </c>
      <c r="H129" s="243">
        <v>25</v>
      </c>
      <c r="I129" s="243">
        <v>29</v>
      </c>
      <c r="J129" s="243">
        <v>33</v>
      </c>
      <c r="K129" s="243">
        <v>39</v>
      </c>
      <c r="L129" s="243">
        <v>45</v>
      </c>
      <c r="M129" s="243">
        <v>53</v>
      </c>
      <c r="N129" s="243">
        <v>62</v>
      </c>
      <c r="O129" s="158"/>
      <c r="P129" s="158"/>
      <c r="Q129" s="146"/>
      <c r="R129" s="146"/>
      <c r="S129" s="146"/>
      <c r="T129" s="146"/>
    </row>
    <row r="130" spans="2:20" x14ac:dyDescent="0.25">
      <c r="B130" s="145"/>
      <c r="C130" s="157" t="s">
        <v>129</v>
      </c>
      <c r="D130" s="157" t="s">
        <v>133</v>
      </c>
      <c r="E130" s="157" t="s">
        <v>134</v>
      </c>
      <c r="F130" s="242">
        <v>119</v>
      </c>
      <c r="G130" s="243">
        <v>135</v>
      </c>
      <c r="H130" s="243">
        <v>158</v>
      </c>
      <c r="I130" s="243">
        <v>184</v>
      </c>
      <c r="J130" s="243">
        <v>215</v>
      </c>
      <c r="K130" s="243">
        <v>252</v>
      </c>
      <c r="L130" s="243">
        <v>294</v>
      </c>
      <c r="M130" s="243">
        <v>344</v>
      </c>
      <c r="N130" s="243">
        <v>402</v>
      </c>
      <c r="O130" s="158"/>
      <c r="P130" s="158"/>
      <c r="Q130" s="146"/>
      <c r="R130" s="146"/>
      <c r="S130" s="146"/>
      <c r="T130" s="146"/>
    </row>
    <row r="131" spans="2:20" x14ac:dyDescent="0.25">
      <c r="B131" s="145"/>
      <c r="C131" s="166" t="s">
        <v>129</v>
      </c>
      <c r="D131" s="166" t="s">
        <v>104</v>
      </c>
      <c r="E131" s="166" t="s">
        <v>105</v>
      </c>
      <c r="F131" s="244">
        <v>0</v>
      </c>
      <c r="G131" s="245">
        <v>0</v>
      </c>
      <c r="H131" s="245">
        <v>0</v>
      </c>
      <c r="I131" s="245">
        <v>0</v>
      </c>
      <c r="J131" s="245">
        <v>0</v>
      </c>
      <c r="K131" s="245">
        <v>0</v>
      </c>
      <c r="L131" s="245">
        <v>0</v>
      </c>
      <c r="M131" s="245">
        <v>0</v>
      </c>
      <c r="N131" s="245">
        <v>0</v>
      </c>
      <c r="O131" s="158"/>
      <c r="P131" s="158"/>
      <c r="Q131" s="146"/>
      <c r="R131" s="146"/>
      <c r="S131" s="146"/>
      <c r="T131" s="146"/>
    </row>
    <row r="132" spans="2:20" x14ac:dyDescent="0.25">
      <c r="B132" s="164"/>
      <c r="C132" s="164"/>
      <c r="D132" s="164"/>
      <c r="E132" s="164"/>
      <c r="F132" s="164"/>
      <c r="G132" s="164"/>
      <c r="H132" s="164"/>
      <c r="I132" s="164"/>
      <c r="J132" s="164"/>
      <c r="K132" s="164"/>
      <c r="L132" s="164"/>
      <c r="M132" s="164"/>
      <c r="N132" s="164"/>
      <c r="O132" s="164"/>
      <c r="P132" s="164"/>
      <c r="Q132" s="146"/>
      <c r="R132" s="146"/>
      <c r="S132" s="146"/>
      <c r="T132" s="146"/>
    </row>
    <row r="133" spans="2:20" x14ac:dyDescent="0.25">
      <c r="B133" s="164"/>
      <c r="C133" s="65" t="s">
        <v>120</v>
      </c>
      <c r="D133" s="164"/>
      <c r="E133" s="164"/>
      <c r="F133" s="164"/>
      <c r="G133" s="164"/>
      <c r="H133" s="164"/>
      <c r="I133" s="164"/>
      <c r="J133" s="164"/>
      <c r="K133" s="164"/>
      <c r="L133" s="164"/>
      <c r="M133" s="164"/>
      <c r="N133" s="164"/>
      <c r="O133" s="164"/>
      <c r="P133" s="164"/>
      <c r="Q133" s="146"/>
      <c r="R133" s="146"/>
      <c r="S133" s="146"/>
      <c r="T133" s="146"/>
    </row>
    <row r="134" spans="2:20" x14ac:dyDescent="0.25">
      <c r="B134" s="164"/>
      <c r="C134" s="164"/>
      <c r="D134" s="164"/>
      <c r="E134" s="164"/>
      <c r="F134" s="164"/>
      <c r="G134" s="164"/>
      <c r="H134" s="164"/>
      <c r="I134" s="164"/>
      <c r="J134" s="164"/>
      <c r="K134" s="164"/>
      <c r="L134" s="164"/>
      <c r="M134" s="164"/>
      <c r="N134" s="174"/>
      <c r="O134" s="164"/>
      <c r="P134" s="164"/>
      <c r="Q134" s="146"/>
      <c r="R134" s="146"/>
      <c r="S134" s="146"/>
      <c r="T134" s="146"/>
    </row>
    <row r="135" spans="2:20" x14ac:dyDescent="0.25">
      <c r="B135" s="145"/>
      <c r="C135" s="147" t="s">
        <v>98</v>
      </c>
      <c r="D135" s="147" t="s">
        <v>97</v>
      </c>
      <c r="E135" s="147" t="s">
        <v>144</v>
      </c>
      <c r="F135" s="246">
        <v>2011</v>
      </c>
      <c r="G135" s="147">
        <v>2015</v>
      </c>
      <c r="H135" s="147">
        <v>2020</v>
      </c>
      <c r="I135" s="147">
        <v>2025</v>
      </c>
      <c r="J135" s="147">
        <v>2030</v>
      </c>
      <c r="K135" s="147">
        <v>2035</v>
      </c>
      <c r="L135" s="147">
        <v>2040</v>
      </c>
      <c r="M135" s="147">
        <v>2045</v>
      </c>
      <c r="N135" s="147">
        <v>2050</v>
      </c>
      <c r="O135" s="165"/>
      <c r="P135" s="155"/>
      <c r="Q135" s="146"/>
      <c r="R135" s="146"/>
      <c r="S135" s="146"/>
      <c r="T135" s="146"/>
    </row>
    <row r="136" spans="2:20" x14ac:dyDescent="0.25">
      <c r="B136" s="145"/>
      <c r="C136" s="157" t="s">
        <v>124</v>
      </c>
      <c r="D136" s="157" t="s">
        <v>100</v>
      </c>
      <c r="E136" s="157" t="s">
        <v>101</v>
      </c>
      <c r="F136" s="247">
        <v>3026851200</v>
      </c>
      <c r="G136" s="239">
        <v>3291872400</v>
      </c>
      <c r="H136" s="239">
        <v>3656061900</v>
      </c>
      <c r="I136" s="239">
        <v>4060462500</v>
      </c>
      <c r="J136" s="239">
        <v>4509653400</v>
      </c>
      <c r="K136" s="239">
        <v>5008500000</v>
      </c>
      <c r="L136" s="239">
        <v>5562440100</v>
      </c>
      <c r="M136" s="239">
        <v>6177627000</v>
      </c>
      <c r="N136" s="239">
        <v>6860929500</v>
      </c>
      <c r="O136" s="146"/>
      <c r="P136" s="146"/>
      <c r="Q136" s="146"/>
      <c r="R136" s="146"/>
      <c r="S136" s="146"/>
      <c r="T136" s="146"/>
    </row>
    <row r="137" spans="2:20" x14ac:dyDescent="0.25">
      <c r="B137" s="145"/>
      <c r="C137" s="207" t="s">
        <v>124</v>
      </c>
      <c r="D137" s="207" t="s">
        <v>104</v>
      </c>
      <c r="E137" s="207" t="s">
        <v>105</v>
      </c>
      <c r="F137" s="248">
        <v>0</v>
      </c>
      <c r="G137" s="241">
        <v>0</v>
      </c>
      <c r="H137" s="241">
        <v>0</v>
      </c>
      <c r="I137" s="241">
        <v>0</v>
      </c>
      <c r="J137" s="241">
        <v>0</v>
      </c>
      <c r="K137" s="241">
        <v>0</v>
      </c>
      <c r="L137" s="241">
        <v>0</v>
      </c>
      <c r="M137" s="241">
        <v>0</v>
      </c>
      <c r="N137" s="241">
        <v>0</v>
      </c>
      <c r="O137" s="158"/>
      <c r="P137" s="158"/>
      <c r="Q137" s="146"/>
      <c r="R137" s="146"/>
      <c r="S137" s="146"/>
      <c r="T137" s="146"/>
    </row>
    <row r="138" spans="2:20" x14ac:dyDescent="0.25">
      <c r="B138" s="145"/>
      <c r="C138" s="157" t="s">
        <v>106</v>
      </c>
      <c r="D138" s="157" t="s">
        <v>125</v>
      </c>
      <c r="E138" s="157" t="s">
        <v>126</v>
      </c>
      <c r="F138" s="247">
        <v>54824400</v>
      </c>
      <c r="G138" s="239">
        <v>61606800</v>
      </c>
      <c r="H138" s="239">
        <v>71215200</v>
      </c>
      <c r="I138" s="239">
        <v>82236600</v>
      </c>
      <c r="J138" s="239">
        <v>94953600</v>
      </c>
      <c r="K138" s="239">
        <v>109366200</v>
      </c>
      <c r="L138" s="239">
        <v>126039600</v>
      </c>
      <c r="M138" s="239">
        <v>145256400</v>
      </c>
      <c r="N138" s="239">
        <v>167299200</v>
      </c>
      <c r="O138" s="158"/>
      <c r="P138" s="158"/>
      <c r="Q138" s="146"/>
      <c r="R138" s="146"/>
      <c r="S138" s="146"/>
      <c r="T138" s="146"/>
    </row>
    <row r="139" spans="2:20" x14ac:dyDescent="0.25">
      <c r="B139" s="145"/>
      <c r="C139" s="207" t="s">
        <v>106</v>
      </c>
      <c r="D139" s="207" t="s">
        <v>127</v>
      </c>
      <c r="E139" s="207" t="s">
        <v>128</v>
      </c>
      <c r="F139" s="248">
        <v>0</v>
      </c>
      <c r="G139" s="241">
        <v>0</v>
      </c>
      <c r="H139" s="241">
        <v>0</v>
      </c>
      <c r="I139" s="241">
        <v>0</v>
      </c>
      <c r="J139" s="241">
        <v>0</v>
      </c>
      <c r="K139" s="241">
        <v>0</v>
      </c>
      <c r="L139" s="241">
        <v>0</v>
      </c>
      <c r="M139" s="241">
        <v>0</v>
      </c>
      <c r="N139" s="241">
        <v>0</v>
      </c>
      <c r="O139" s="158"/>
      <c r="P139" s="158"/>
      <c r="Q139" s="146"/>
      <c r="R139" s="146"/>
      <c r="S139" s="146"/>
      <c r="T139" s="146"/>
    </row>
    <row r="140" spans="2:20" x14ac:dyDescent="0.25">
      <c r="B140" s="145"/>
      <c r="C140" s="157" t="s">
        <v>129</v>
      </c>
      <c r="D140" s="157" t="s">
        <v>100</v>
      </c>
      <c r="E140" s="157" t="s">
        <v>130</v>
      </c>
      <c r="F140" s="247">
        <v>591647328.00000012</v>
      </c>
      <c r="G140" s="243">
        <v>668933510.4000001</v>
      </c>
      <c r="H140" s="243">
        <v>779862384.00000012</v>
      </c>
      <c r="I140" s="243">
        <v>909232732.80000007</v>
      </c>
      <c r="J140" s="243">
        <v>1060004793.6000001</v>
      </c>
      <c r="K140" s="243">
        <v>1235738851.2</v>
      </c>
      <c r="L140" s="243">
        <v>1440675244.8000002</v>
      </c>
      <c r="M140" s="243">
        <v>1679574355.2000003</v>
      </c>
      <c r="N140" s="243">
        <v>1958036630.4000001</v>
      </c>
      <c r="O140" s="158"/>
      <c r="P140" s="158"/>
      <c r="Q140" s="146"/>
      <c r="R140" s="146"/>
      <c r="S140" s="146"/>
      <c r="T140" s="146"/>
    </row>
    <row r="141" spans="2:20" x14ac:dyDescent="0.25">
      <c r="B141" s="145"/>
      <c r="C141" s="157" t="s">
        <v>129</v>
      </c>
      <c r="D141" s="157" t="s">
        <v>102</v>
      </c>
      <c r="E141" s="157" t="s">
        <v>103</v>
      </c>
      <c r="F141" s="249">
        <v>0</v>
      </c>
      <c r="G141" s="243">
        <v>1400112.0000000002</v>
      </c>
      <c r="H141" s="243">
        <v>3680294.4000000004</v>
      </c>
      <c r="I141" s="243">
        <v>6640531.2000000011</v>
      </c>
      <c r="J141" s="243">
        <v>10560844.800000001</v>
      </c>
      <c r="K141" s="243">
        <v>15561244.800000003</v>
      </c>
      <c r="L141" s="243">
        <v>21961756.800000001</v>
      </c>
      <c r="M141" s="243">
        <v>30122409.600000001</v>
      </c>
      <c r="N141" s="243">
        <v>40363228.800000004</v>
      </c>
      <c r="O141" s="158"/>
      <c r="P141" s="158"/>
      <c r="Q141" s="146"/>
      <c r="R141" s="146"/>
      <c r="S141" s="146"/>
      <c r="T141" s="146"/>
    </row>
    <row r="142" spans="2:20" x14ac:dyDescent="0.25">
      <c r="B142" s="145"/>
      <c r="C142" s="157" t="s">
        <v>129</v>
      </c>
      <c r="D142" s="157" t="s">
        <v>131</v>
      </c>
      <c r="E142" s="157" t="s">
        <v>132</v>
      </c>
      <c r="F142" s="249">
        <v>760060.8</v>
      </c>
      <c r="G142" s="243">
        <v>840067.20000000007</v>
      </c>
      <c r="H142" s="243">
        <v>1000080.0000000001</v>
      </c>
      <c r="I142" s="243">
        <v>1160092.8</v>
      </c>
      <c r="J142" s="243">
        <v>1320105.6000000001</v>
      </c>
      <c r="K142" s="243">
        <v>1560124.8000000003</v>
      </c>
      <c r="L142" s="243">
        <v>1800144.0000000002</v>
      </c>
      <c r="M142" s="243">
        <v>2120169.6</v>
      </c>
      <c r="N142" s="243">
        <v>2480198.4000000004</v>
      </c>
      <c r="O142" s="158"/>
      <c r="P142" s="158"/>
      <c r="Q142" s="146"/>
      <c r="R142" s="146"/>
      <c r="S142" s="146"/>
      <c r="T142" s="146"/>
    </row>
    <row r="143" spans="2:20" x14ac:dyDescent="0.25">
      <c r="B143" s="145"/>
      <c r="C143" s="157" t="s">
        <v>129</v>
      </c>
      <c r="D143" s="157" t="s">
        <v>133</v>
      </c>
      <c r="E143" s="157" t="s">
        <v>134</v>
      </c>
      <c r="F143" s="249">
        <v>4760380.8000000007</v>
      </c>
      <c r="G143" s="243">
        <v>5400432.0000000009</v>
      </c>
      <c r="H143" s="243">
        <v>6320505.6000000006</v>
      </c>
      <c r="I143" s="243">
        <v>7360588.8000000007</v>
      </c>
      <c r="J143" s="243">
        <v>8600688.0000000019</v>
      </c>
      <c r="K143" s="243">
        <v>10080806.4</v>
      </c>
      <c r="L143" s="243">
        <v>11760940.800000001</v>
      </c>
      <c r="M143" s="243">
        <v>13761100.800000001</v>
      </c>
      <c r="N143" s="243">
        <v>16081286.400000002</v>
      </c>
      <c r="O143" s="158"/>
      <c r="P143" s="158"/>
      <c r="Q143" s="146"/>
      <c r="R143" s="146"/>
      <c r="S143" s="146"/>
      <c r="T143" s="146"/>
    </row>
    <row r="144" spans="2:20" x14ac:dyDescent="0.25">
      <c r="B144" s="145"/>
      <c r="C144" s="166" t="s">
        <v>129</v>
      </c>
      <c r="D144" s="166" t="s">
        <v>104</v>
      </c>
      <c r="E144" s="166" t="s">
        <v>105</v>
      </c>
      <c r="F144" s="250">
        <v>0</v>
      </c>
      <c r="G144" s="245">
        <v>0</v>
      </c>
      <c r="H144" s="245">
        <v>0</v>
      </c>
      <c r="I144" s="245">
        <v>0</v>
      </c>
      <c r="J144" s="245">
        <v>0</v>
      </c>
      <c r="K144" s="245">
        <v>0</v>
      </c>
      <c r="L144" s="245">
        <v>0</v>
      </c>
      <c r="M144" s="245">
        <v>0</v>
      </c>
      <c r="N144" s="245">
        <v>0</v>
      </c>
      <c r="O144" s="158"/>
      <c r="P144" s="158"/>
      <c r="Q144" s="146"/>
      <c r="R144" s="146"/>
      <c r="S144" s="146"/>
      <c r="T144" s="146"/>
    </row>
    <row r="145" spans="2:20" x14ac:dyDescent="0.25">
      <c r="B145" s="164"/>
      <c r="C145" s="157"/>
      <c r="D145" s="157"/>
      <c r="E145" s="157"/>
      <c r="F145" s="181"/>
      <c r="G145" s="181"/>
      <c r="H145" s="181"/>
      <c r="I145" s="181"/>
      <c r="J145" s="181"/>
      <c r="K145" s="181"/>
      <c r="L145" s="181"/>
      <c r="M145" s="181"/>
      <c r="N145" s="181"/>
      <c r="O145" s="164"/>
      <c r="P145" s="164"/>
      <c r="Q145" s="146"/>
      <c r="R145" s="146"/>
      <c r="S145" s="146"/>
      <c r="T145" s="146"/>
    </row>
    <row r="146" spans="2:20" x14ac:dyDescent="0.25">
      <c r="B146" s="164"/>
      <c r="C146" s="157"/>
      <c r="D146" s="157"/>
      <c r="E146" s="157"/>
      <c r="F146" s="181"/>
      <c r="G146" s="181"/>
      <c r="H146" s="181"/>
      <c r="I146" s="181"/>
      <c r="J146" s="181"/>
      <c r="K146" s="181"/>
      <c r="L146" s="181"/>
      <c r="M146" s="181"/>
      <c r="N146" s="181"/>
    </row>
    <row r="147" spans="2:20" x14ac:dyDescent="0.25">
      <c r="B147" s="175"/>
      <c r="C147" s="142"/>
      <c r="D147" s="142"/>
      <c r="E147" s="142"/>
      <c r="F147" s="182"/>
      <c r="G147" s="182"/>
      <c r="H147" s="182"/>
      <c r="I147" s="182"/>
      <c r="J147" s="182"/>
      <c r="K147" s="182"/>
      <c r="L147" s="182"/>
      <c r="M147" s="182"/>
      <c r="N147" s="182"/>
    </row>
    <row r="148" spans="2:20" x14ac:dyDescent="0.25">
      <c r="B148" s="175"/>
      <c r="C148" s="142"/>
      <c r="D148" s="142"/>
      <c r="E148" s="142"/>
      <c r="F148" s="182"/>
      <c r="G148" s="182"/>
      <c r="H148" s="182"/>
      <c r="I148" s="182"/>
      <c r="J148" s="182"/>
      <c r="K148" s="182"/>
      <c r="L148" s="182"/>
      <c r="M148" s="182"/>
      <c r="N148" s="182"/>
    </row>
    <row r="150" spans="2:20" x14ac:dyDescent="0.25">
      <c r="B150" s="183" t="s">
        <v>69</v>
      </c>
    </row>
    <row r="152" spans="2:20" x14ac:dyDescent="0.25">
      <c r="B152" s="184" t="s">
        <v>121</v>
      </c>
    </row>
    <row r="154" spans="2:20" x14ac:dyDescent="0.25">
      <c r="B154" s="183" t="s">
        <v>76</v>
      </c>
      <c r="C154" s="183" t="s">
        <v>98</v>
      </c>
      <c r="D154" s="183" t="s">
        <v>97</v>
      </c>
      <c r="E154" s="183" t="s">
        <v>21</v>
      </c>
      <c r="F154" s="183">
        <v>2011</v>
      </c>
      <c r="G154" s="183">
        <v>2015</v>
      </c>
      <c r="H154" s="183">
        <v>2020</v>
      </c>
      <c r="I154" s="183">
        <v>2025</v>
      </c>
      <c r="J154" s="183">
        <v>2030</v>
      </c>
      <c r="K154" s="183">
        <v>2035</v>
      </c>
      <c r="L154" s="183">
        <v>2040</v>
      </c>
      <c r="M154" s="183">
        <v>2045</v>
      </c>
      <c r="N154" s="183">
        <v>2050</v>
      </c>
    </row>
    <row r="155" spans="2:20" x14ac:dyDescent="0.25">
      <c r="B155" s="140" t="s">
        <v>30</v>
      </c>
      <c r="C155" s="140" t="s">
        <v>124</v>
      </c>
      <c r="D155" s="140" t="s">
        <v>100</v>
      </c>
      <c r="E155" s="140" t="s">
        <v>92</v>
      </c>
      <c r="F155" s="251">
        <v>1.0659380371113407</v>
      </c>
      <c r="G155" s="251">
        <v>1.1592680883939714</v>
      </c>
      <c r="H155" s="251">
        <v>1.2875213176133531</v>
      </c>
      <c r="I155" s="251">
        <v>1.4299353159528316</v>
      </c>
      <c r="J155" s="251">
        <v>1.5881226976894287</v>
      </c>
      <c r="K155" s="251">
        <v>1.7637968654924796</v>
      </c>
      <c r="L155" s="251">
        <v>1.9588727988159478</v>
      </c>
      <c r="M155" s="251">
        <v>2.1755174480945811</v>
      </c>
      <c r="N155" s="251">
        <v>2.4161497347439123</v>
      </c>
    </row>
    <row r="156" spans="2:20" x14ac:dyDescent="0.25">
      <c r="B156" s="140" t="s">
        <v>32</v>
      </c>
      <c r="C156" s="140" t="s">
        <v>124</v>
      </c>
      <c r="D156" s="140" t="s">
        <v>104</v>
      </c>
      <c r="E156" s="140" t="s">
        <v>92</v>
      </c>
      <c r="F156" s="251">
        <v>0</v>
      </c>
      <c r="G156" s="251">
        <v>0</v>
      </c>
      <c r="H156" s="251">
        <v>0</v>
      </c>
      <c r="I156" s="251">
        <v>0</v>
      </c>
      <c r="J156" s="251">
        <v>0</v>
      </c>
      <c r="K156" s="251">
        <v>0</v>
      </c>
      <c r="L156" s="251">
        <v>0</v>
      </c>
      <c r="M156" s="251">
        <v>0</v>
      </c>
      <c r="N156" s="251">
        <v>0</v>
      </c>
    </row>
    <row r="157" spans="2:20" x14ac:dyDescent="0.25">
      <c r="B157" s="140" t="s">
        <v>30</v>
      </c>
      <c r="C157" s="140" t="s">
        <v>106</v>
      </c>
      <c r="D157" s="140" t="s">
        <v>125</v>
      </c>
      <c r="E157" s="140" t="s">
        <v>92</v>
      </c>
      <c r="F157" s="251">
        <v>1.9562142885045362</v>
      </c>
      <c r="G157" s="251">
        <v>2.1982201798659218</v>
      </c>
      <c r="H157" s="251">
        <v>2.541061859294552</v>
      </c>
      <c r="I157" s="251">
        <v>2.9343214327568039</v>
      </c>
      <c r="J157" s="251">
        <v>3.3880824790594026</v>
      </c>
      <c r="K157" s="251">
        <v>3.9023449982023477</v>
      </c>
      <c r="L157" s="251">
        <v>4.4972761477990879</v>
      </c>
      <c r="M157" s="251">
        <v>5.1829595066563483</v>
      </c>
      <c r="N157" s="251">
        <v>5.9694786535808522</v>
      </c>
    </row>
    <row r="158" spans="2:20" x14ac:dyDescent="0.25">
      <c r="B158" s="140" t="s">
        <v>32</v>
      </c>
      <c r="C158" s="140" t="s">
        <v>106</v>
      </c>
      <c r="D158" s="140" t="s">
        <v>127</v>
      </c>
      <c r="E158" s="140" t="s">
        <v>92</v>
      </c>
      <c r="F158" s="251">
        <v>0</v>
      </c>
      <c r="G158" s="251">
        <v>0</v>
      </c>
      <c r="H158" s="251">
        <v>0</v>
      </c>
      <c r="I158" s="251">
        <v>0</v>
      </c>
      <c r="J158" s="251">
        <v>0</v>
      </c>
      <c r="K158" s="251">
        <v>0</v>
      </c>
      <c r="L158" s="251">
        <v>0</v>
      </c>
      <c r="M158" s="251">
        <v>0</v>
      </c>
      <c r="N158" s="251">
        <v>0</v>
      </c>
    </row>
    <row r="159" spans="2:20" x14ac:dyDescent="0.25">
      <c r="B159" s="140" t="s">
        <v>30</v>
      </c>
      <c r="C159" s="140" t="s">
        <v>129</v>
      </c>
      <c r="D159" s="140" t="s">
        <v>100</v>
      </c>
      <c r="E159" s="140" t="s">
        <v>92</v>
      </c>
      <c r="F159" s="251">
        <v>7.0234151103857041</v>
      </c>
      <c r="G159" s="251">
        <v>7.9408754209513006</v>
      </c>
      <c r="H159" s="251">
        <v>9.257706394656477</v>
      </c>
      <c r="I159" s="251">
        <v>10.793455175385846</v>
      </c>
      <c r="J159" s="251">
        <v>12.583262582488194</v>
      </c>
      <c r="K159" s="251">
        <v>14.669392574369491</v>
      </c>
      <c r="L159" s="251">
        <v>17.10218200036719</v>
      </c>
      <c r="M159" s="251">
        <v>19.938141097001633</v>
      </c>
      <c r="N159" s="251">
        <v>23.243752495473228</v>
      </c>
    </row>
    <row r="160" spans="2:20" x14ac:dyDescent="0.25">
      <c r="B160" s="140" t="s">
        <v>43</v>
      </c>
      <c r="C160" s="140" t="s">
        <v>129</v>
      </c>
      <c r="D160" s="140" t="s">
        <v>102</v>
      </c>
      <c r="E160" s="140" t="s">
        <v>92</v>
      </c>
      <c r="F160" s="251">
        <v>0</v>
      </c>
      <c r="G160" s="251">
        <v>5.6661333409436555E-3</v>
      </c>
      <c r="H160" s="251">
        <v>1.4893836210480465E-2</v>
      </c>
      <c r="I160" s="251">
        <v>2.6873660988475621E-2</v>
      </c>
      <c r="J160" s="251">
        <v>4.273883434311785E-2</v>
      </c>
      <c r="K160" s="251">
        <v>6.2975024846488051E-2</v>
      </c>
      <c r="L160" s="251">
        <v>8.8877348690801897E-2</v>
      </c>
      <c r="M160" s="251">
        <v>0.12190281159230205</v>
      </c>
      <c r="N160" s="251">
        <v>0.16334652974320424</v>
      </c>
    </row>
    <row r="161" spans="2:14" x14ac:dyDescent="0.25">
      <c r="B161" s="140" t="s">
        <v>39</v>
      </c>
      <c r="C161" s="148" t="s">
        <v>129</v>
      </c>
      <c r="D161" s="148" t="s">
        <v>131</v>
      </c>
      <c r="E161" s="140" t="s">
        <v>92</v>
      </c>
      <c r="F161" s="251">
        <v>8.8600536421736716E-3</v>
      </c>
      <c r="G161" s="251">
        <v>9.792690867665637E-3</v>
      </c>
      <c r="H161" s="251">
        <v>1.1657965318649568E-2</v>
      </c>
      <c r="I161" s="251">
        <v>1.3523239769633497E-2</v>
      </c>
      <c r="J161" s="251">
        <v>1.5388514220617428E-2</v>
      </c>
      <c r="K161" s="251">
        <v>1.8186425897093326E-2</v>
      </c>
      <c r="L161" s="251">
        <v>2.0984337573569222E-2</v>
      </c>
      <c r="M161" s="251">
        <v>2.471488647553708E-2</v>
      </c>
      <c r="N161" s="251">
        <v>2.8911753990250928E-2</v>
      </c>
    </row>
    <row r="162" spans="2:14" x14ac:dyDescent="0.25">
      <c r="B162" s="140" t="s">
        <v>41</v>
      </c>
      <c r="C162" s="148" t="s">
        <v>129</v>
      </c>
      <c r="D162" s="148" t="s">
        <v>133</v>
      </c>
      <c r="E162" s="140" t="s">
        <v>92</v>
      </c>
      <c r="F162" s="251">
        <v>5.1536330609906714E-2</v>
      </c>
      <c r="G162" s="251">
        <v>5.8465585145692493E-2</v>
      </c>
      <c r="H162" s="251">
        <v>6.8426388540884536E-2</v>
      </c>
      <c r="I162" s="251">
        <v>7.9686427161536427E-2</v>
      </c>
      <c r="J162" s="251">
        <v>9.3111857824621377E-2</v>
      </c>
      <c r="K162" s="251">
        <v>0.10913575893862597</v>
      </c>
      <c r="L162" s="251">
        <v>0.12732505209506365</v>
      </c>
      <c r="M162" s="251">
        <v>0.14897897251939418</v>
      </c>
      <c r="N162" s="251">
        <v>0.17409752021161765</v>
      </c>
    </row>
    <row r="163" spans="2:14" x14ac:dyDescent="0.25">
      <c r="B163" s="140" t="s">
        <v>32</v>
      </c>
      <c r="C163" s="140" t="s">
        <v>129</v>
      </c>
      <c r="D163" s="140" t="s">
        <v>104</v>
      </c>
      <c r="E163" s="140" t="s">
        <v>92</v>
      </c>
      <c r="F163" s="251">
        <v>0</v>
      </c>
      <c r="G163" s="251">
        <v>0</v>
      </c>
      <c r="H163" s="251">
        <v>0</v>
      </c>
      <c r="I163" s="251">
        <v>0</v>
      </c>
      <c r="J163" s="251">
        <v>0</v>
      </c>
      <c r="K163" s="251">
        <v>0</v>
      </c>
      <c r="L163" s="251">
        <v>0</v>
      </c>
      <c r="M163" s="251">
        <v>0</v>
      </c>
      <c r="N163" s="251">
        <v>0</v>
      </c>
    </row>
    <row r="164" spans="2:14" x14ac:dyDescent="0.25">
      <c r="D164" s="183" t="s">
        <v>7</v>
      </c>
      <c r="E164" s="183" t="s">
        <v>92</v>
      </c>
      <c r="F164" s="252">
        <v>10.10596382025366</v>
      </c>
      <c r="G164" s="252">
        <v>11.372288098565495</v>
      </c>
      <c r="H164" s="252">
        <v>13.181267761634398</v>
      </c>
      <c r="I164" s="252">
        <v>15.277795252015126</v>
      </c>
      <c r="J164" s="252">
        <v>17.710706965625381</v>
      </c>
      <c r="K164" s="252">
        <v>20.525831647746525</v>
      </c>
      <c r="L164" s="252">
        <v>23.795517685341657</v>
      </c>
      <c r="M164" s="252">
        <v>27.592214722339797</v>
      </c>
      <c r="N164" s="252">
        <v>31.995736687743065</v>
      </c>
    </row>
    <row r="165" spans="2:14" x14ac:dyDescent="0.25">
      <c r="F165" s="186">
        <v>-0.99999837164622851</v>
      </c>
    </row>
    <row r="166" spans="2:14" x14ac:dyDescent="0.25">
      <c r="C166" s="183" t="s">
        <v>19</v>
      </c>
      <c r="D166" s="183" t="s">
        <v>20</v>
      </c>
      <c r="E166" s="183" t="s">
        <v>21</v>
      </c>
      <c r="F166" s="183">
        <v>2011</v>
      </c>
      <c r="G166" s="183">
        <v>2015</v>
      </c>
      <c r="H166" s="183">
        <v>2020</v>
      </c>
      <c r="I166" s="183">
        <v>2025</v>
      </c>
      <c r="J166" s="183">
        <v>2030</v>
      </c>
      <c r="K166" s="183">
        <v>2035</v>
      </c>
      <c r="L166" s="183">
        <v>2040</v>
      </c>
      <c r="M166" s="183">
        <v>2045</v>
      </c>
      <c r="N166" s="183">
        <v>2050</v>
      </c>
    </row>
    <row r="167" spans="2:14" x14ac:dyDescent="0.25">
      <c r="C167" s="140" t="s">
        <v>30</v>
      </c>
      <c r="D167" s="140" t="s">
        <v>31</v>
      </c>
      <c r="E167" s="140" t="s">
        <v>92</v>
      </c>
      <c r="F167" s="185">
        <v>10.04556743600158</v>
      </c>
      <c r="G167" s="185">
        <v>11.298363689211193</v>
      </c>
      <c r="H167" s="185">
        <v>13.086289571564382</v>
      </c>
      <c r="I167" s="185">
        <v>15.157711924095482</v>
      </c>
      <c r="J167" s="185">
        <v>17.559467759237023</v>
      </c>
      <c r="K167" s="185">
        <v>20.335534438064318</v>
      </c>
      <c r="L167" s="185">
        <v>23.558330946982224</v>
      </c>
      <c r="M167" s="185">
        <v>27.296618051752564</v>
      </c>
      <c r="N167" s="185">
        <v>31.629380883797992</v>
      </c>
    </row>
    <row r="168" spans="2:14" x14ac:dyDescent="0.25">
      <c r="C168" s="140" t="s">
        <v>39</v>
      </c>
      <c r="D168" s="140" t="s">
        <v>40</v>
      </c>
      <c r="E168" s="140" t="s">
        <v>92</v>
      </c>
      <c r="F168" s="185">
        <v>8.8600536421736716E-3</v>
      </c>
      <c r="G168" s="185">
        <v>9.792690867665637E-3</v>
      </c>
      <c r="H168" s="185">
        <v>1.1657965318649568E-2</v>
      </c>
      <c r="I168" s="185">
        <v>1.3523239769633497E-2</v>
      </c>
      <c r="J168" s="185">
        <v>1.5388514220617428E-2</v>
      </c>
      <c r="K168" s="185">
        <v>1.8186425897093326E-2</v>
      </c>
      <c r="L168" s="185">
        <v>2.0984337573569222E-2</v>
      </c>
      <c r="M168" s="185">
        <v>2.471488647553708E-2</v>
      </c>
      <c r="N168" s="185">
        <v>2.8911753990250928E-2</v>
      </c>
    </row>
    <row r="169" spans="2:14" x14ac:dyDescent="0.25">
      <c r="C169" s="140" t="s">
        <v>41</v>
      </c>
      <c r="D169" s="140" t="s">
        <v>42</v>
      </c>
      <c r="E169" s="140" t="s">
        <v>92</v>
      </c>
      <c r="F169" s="185">
        <v>5.1536330609906714E-2</v>
      </c>
      <c r="G169" s="185">
        <v>5.8465585145692493E-2</v>
      </c>
      <c r="H169" s="185">
        <v>6.8426388540884536E-2</v>
      </c>
      <c r="I169" s="185">
        <v>7.9686427161536427E-2</v>
      </c>
      <c r="J169" s="185">
        <v>9.3111857824621377E-2</v>
      </c>
      <c r="K169" s="185">
        <v>0.10913575893862597</v>
      </c>
      <c r="L169" s="185">
        <v>0.12732505209506365</v>
      </c>
      <c r="M169" s="185">
        <v>0.14897897251939418</v>
      </c>
      <c r="N169" s="185">
        <v>0.17409752021161765</v>
      </c>
    </row>
    <row r="170" spans="2:14" x14ac:dyDescent="0.25">
      <c r="C170" s="140" t="s">
        <v>32</v>
      </c>
      <c r="D170" s="140" t="s">
        <v>33</v>
      </c>
      <c r="E170" s="140" t="s">
        <v>92</v>
      </c>
      <c r="F170" s="185">
        <v>0</v>
      </c>
      <c r="G170" s="185">
        <v>0</v>
      </c>
      <c r="H170" s="185">
        <v>0</v>
      </c>
      <c r="I170" s="185">
        <v>0</v>
      </c>
      <c r="J170" s="185">
        <v>0</v>
      </c>
      <c r="K170" s="185">
        <v>0</v>
      </c>
      <c r="L170" s="185">
        <v>0</v>
      </c>
      <c r="M170" s="185">
        <v>0</v>
      </c>
      <c r="N170" s="185">
        <v>0</v>
      </c>
    </row>
    <row r="171" spans="2:14" x14ac:dyDescent="0.25">
      <c r="C171" s="140" t="s">
        <v>43</v>
      </c>
      <c r="D171" s="140" t="s">
        <v>44</v>
      </c>
      <c r="E171" s="140" t="s">
        <v>92</v>
      </c>
      <c r="F171" s="185">
        <v>0</v>
      </c>
      <c r="G171" s="185">
        <v>5.6661333409436555E-3</v>
      </c>
      <c r="H171" s="185">
        <v>1.4893836210480465E-2</v>
      </c>
      <c r="I171" s="185">
        <v>2.6873660988475621E-2</v>
      </c>
      <c r="J171" s="185">
        <v>4.273883434311785E-2</v>
      </c>
      <c r="K171" s="185">
        <v>6.2975024846488051E-2</v>
      </c>
      <c r="L171" s="185">
        <v>8.8877348690801897E-2</v>
      </c>
      <c r="M171" s="185">
        <v>0.12190281159230205</v>
      </c>
      <c r="N171" s="185">
        <v>0.16334652974320424</v>
      </c>
    </row>
    <row r="172" spans="2:14" x14ac:dyDescent="0.25">
      <c r="D172" s="183" t="s">
        <v>7</v>
      </c>
      <c r="E172" s="183" t="s">
        <v>92</v>
      </c>
      <c r="F172" s="252">
        <v>10.10596382025366</v>
      </c>
      <c r="G172" s="252">
        <v>11.372288098565495</v>
      </c>
      <c r="H172" s="252">
        <v>13.181267761634398</v>
      </c>
      <c r="I172" s="252">
        <v>15.277795252015126</v>
      </c>
      <c r="J172" s="252">
        <v>17.710706965625381</v>
      </c>
      <c r="K172" s="252">
        <v>20.525831647746525</v>
      </c>
      <c r="L172" s="252">
        <v>23.795517685341657</v>
      </c>
      <c r="M172" s="252">
        <v>27.592214722339797</v>
      </c>
      <c r="N172" s="252">
        <v>31.995736687743065</v>
      </c>
    </row>
    <row r="174" spans="2:14" x14ac:dyDescent="0.25">
      <c r="C174" s="183" t="s">
        <v>19</v>
      </c>
      <c r="D174" s="183" t="s">
        <v>20</v>
      </c>
      <c r="E174" s="183" t="s">
        <v>21</v>
      </c>
      <c r="F174" s="183">
        <v>2011</v>
      </c>
      <c r="G174" s="183">
        <v>2015</v>
      </c>
      <c r="H174" s="183">
        <v>2020</v>
      </c>
      <c r="I174" s="183">
        <v>2025</v>
      </c>
      <c r="J174" s="183">
        <v>2030</v>
      </c>
      <c r="K174" s="183">
        <v>2035</v>
      </c>
      <c r="L174" s="183">
        <v>2040</v>
      </c>
      <c r="M174" s="183">
        <v>2045</v>
      </c>
      <c r="N174" s="183">
        <v>2050</v>
      </c>
    </row>
    <row r="175" spans="2:14" x14ac:dyDescent="0.25">
      <c r="C175" s="140" t="s">
        <v>72</v>
      </c>
      <c r="D175" s="140" t="s">
        <v>95</v>
      </c>
      <c r="E175" s="140" t="s">
        <v>92</v>
      </c>
      <c r="F175" s="185">
        <v>10.10596382025366</v>
      </c>
      <c r="G175" s="185">
        <v>11.366621965224551</v>
      </c>
      <c r="H175" s="185">
        <v>13.166373925423917</v>
      </c>
      <c r="I175" s="185">
        <v>15.250921591026652</v>
      </c>
      <c r="J175" s="185">
        <v>17.667968131282262</v>
      </c>
      <c r="K175" s="185">
        <v>20.462856622900038</v>
      </c>
      <c r="L175" s="185">
        <v>23.706640336650857</v>
      </c>
      <c r="M175" s="185">
        <v>27.470311910747494</v>
      </c>
      <c r="N175" s="185">
        <v>31.83239015799986</v>
      </c>
    </row>
    <row r="176" spans="2:14" x14ac:dyDescent="0.25">
      <c r="C176" s="140" t="s">
        <v>73</v>
      </c>
      <c r="D176" s="140" t="s">
        <v>96</v>
      </c>
      <c r="E176" s="140" t="s">
        <v>92</v>
      </c>
      <c r="F176" s="185">
        <v>0</v>
      </c>
      <c r="G176" s="185">
        <v>5.6661333409436555E-3</v>
      </c>
      <c r="H176" s="185">
        <v>1.4893836210480465E-2</v>
      </c>
      <c r="I176" s="185">
        <v>2.6873660988475621E-2</v>
      </c>
      <c r="J176" s="185">
        <v>4.273883434311785E-2</v>
      </c>
      <c r="K176" s="185">
        <v>6.2975024846488051E-2</v>
      </c>
      <c r="L176" s="185">
        <v>8.8877348690801897E-2</v>
      </c>
      <c r="M176" s="185">
        <v>0.12190281159230205</v>
      </c>
      <c r="N176" s="185">
        <v>0.16334652974320424</v>
      </c>
    </row>
    <row r="177" spans="2:20" x14ac:dyDescent="0.25">
      <c r="F177" s="185">
        <v>10.10596382025366</v>
      </c>
      <c r="G177" s="185">
        <v>11.372288098565495</v>
      </c>
      <c r="H177" s="185">
        <v>13.181267761634398</v>
      </c>
      <c r="I177" s="185">
        <v>15.277795252015126</v>
      </c>
      <c r="J177" s="185">
        <v>17.710706965625381</v>
      </c>
      <c r="K177" s="185">
        <v>20.525831647746525</v>
      </c>
      <c r="L177" s="185">
        <v>23.795517685341657</v>
      </c>
      <c r="M177" s="185">
        <v>27.592214722339797</v>
      </c>
      <c r="N177" s="185">
        <v>31.995736687743065</v>
      </c>
    </row>
    <row r="179" spans="2:20" x14ac:dyDescent="0.25">
      <c r="B179" s="176" t="s">
        <v>74</v>
      </c>
      <c r="C179" s="150"/>
      <c r="D179" s="150"/>
      <c r="E179" s="150"/>
      <c r="F179" s="150"/>
      <c r="G179" s="150"/>
      <c r="H179" s="150"/>
      <c r="I179" s="150"/>
      <c r="J179" s="150"/>
      <c r="K179" s="150"/>
      <c r="L179" s="150"/>
      <c r="M179" s="150"/>
      <c r="N179" s="150"/>
      <c r="O179" s="150"/>
      <c r="P179" s="150"/>
      <c r="Q179" s="151"/>
      <c r="R179" s="151"/>
      <c r="S179" s="151"/>
      <c r="T179" s="151"/>
    </row>
    <row r="180" spans="2:20" x14ac:dyDescent="0.25">
      <c r="B180" s="164"/>
      <c r="C180" s="164"/>
      <c r="D180" s="164"/>
      <c r="E180" s="164"/>
      <c r="F180" s="164"/>
      <c r="G180" s="164"/>
      <c r="H180" s="164"/>
      <c r="I180" s="164"/>
      <c r="J180" s="164"/>
      <c r="K180" s="164"/>
      <c r="L180" s="164"/>
      <c r="M180" s="164"/>
      <c r="N180" s="164"/>
      <c r="O180" s="164"/>
      <c r="P180" s="164"/>
      <c r="Q180" s="146"/>
      <c r="R180" s="146"/>
      <c r="S180" s="146"/>
      <c r="T180" s="146"/>
    </row>
    <row r="181" spans="2:20" x14ac:dyDescent="0.25">
      <c r="B181" s="164"/>
      <c r="C181" s="164"/>
      <c r="D181" s="164"/>
      <c r="E181" s="164"/>
      <c r="F181" s="164"/>
      <c r="G181" s="164"/>
      <c r="H181" s="164"/>
      <c r="I181" s="164"/>
      <c r="J181" s="164"/>
      <c r="K181" s="164"/>
      <c r="L181" s="164"/>
      <c r="M181" s="164"/>
      <c r="N181" s="164"/>
      <c r="O181" s="164"/>
      <c r="P181" s="164"/>
      <c r="Q181" s="146"/>
      <c r="R181" s="146"/>
      <c r="S181" s="146"/>
      <c r="T181" s="146"/>
    </row>
    <row r="182" spans="2:20" x14ac:dyDescent="0.25">
      <c r="B182" s="164"/>
      <c r="C182" s="187" t="s">
        <v>76</v>
      </c>
      <c r="D182" s="187" t="s">
        <v>77</v>
      </c>
      <c r="E182" s="187" t="s">
        <v>21</v>
      </c>
      <c r="F182" s="188" t="s">
        <v>78</v>
      </c>
      <c r="G182" s="188" t="s">
        <v>79</v>
      </c>
      <c r="H182" s="188" t="s">
        <v>80</v>
      </c>
      <c r="I182" s="188" t="s">
        <v>81</v>
      </c>
      <c r="J182" s="188" t="s">
        <v>82</v>
      </c>
      <c r="K182" s="188" t="s">
        <v>83</v>
      </c>
      <c r="L182" s="188" t="s">
        <v>84</v>
      </c>
      <c r="M182" s="188" t="s">
        <v>85</v>
      </c>
      <c r="N182" s="188" t="s">
        <v>86</v>
      </c>
      <c r="O182" s="164"/>
      <c r="P182" s="164"/>
      <c r="Q182" s="146"/>
      <c r="R182" s="146"/>
      <c r="S182" s="146"/>
      <c r="T182" s="146"/>
    </row>
    <row r="183" spans="2:20" x14ac:dyDescent="0.25">
      <c r="B183" s="164"/>
      <c r="C183" s="189" t="s">
        <v>122</v>
      </c>
      <c r="D183" s="189" t="s">
        <v>146</v>
      </c>
      <c r="E183" s="189" t="s">
        <v>92</v>
      </c>
      <c r="F183" s="190">
        <v>10.10596382025366</v>
      </c>
      <c r="G183" s="190">
        <v>11.372288098565495</v>
      </c>
      <c r="H183" s="190">
        <v>13.181267761634398</v>
      </c>
      <c r="I183" s="190">
        <v>15.277795252015126</v>
      </c>
      <c r="J183" s="190">
        <v>17.710706965625381</v>
      </c>
      <c r="K183" s="190">
        <v>20.525831647746525</v>
      </c>
      <c r="L183" s="190">
        <v>23.795517685341657</v>
      </c>
      <c r="M183" s="190">
        <v>27.592214722339797</v>
      </c>
      <c r="N183" s="190">
        <v>31.995736687743065</v>
      </c>
      <c r="O183" s="164"/>
      <c r="P183" s="164"/>
      <c r="Q183" s="146"/>
      <c r="R183" s="146"/>
      <c r="S183" s="146"/>
      <c r="T183" s="146"/>
    </row>
    <row r="184" spans="2:20" x14ac:dyDescent="0.25">
      <c r="B184" s="164"/>
      <c r="C184" s="189" t="s">
        <v>72</v>
      </c>
      <c r="D184" s="189" t="s">
        <v>95</v>
      </c>
      <c r="E184" s="189" t="s">
        <v>92</v>
      </c>
      <c r="F184" s="190">
        <v>-10.10596382025366</v>
      </c>
      <c r="G184" s="190">
        <v>-11.366621965224551</v>
      </c>
      <c r="H184" s="190">
        <v>-13.166373925423917</v>
      </c>
      <c r="I184" s="190">
        <v>-15.250921591026652</v>
      </c>
      <c r="J184" s="190">
        <v>-17.667968131282262</v>
      </c>
      <c r="K184" s="190">
        <v>-20.462856622900038</v>
      </c>
      <c r="L184" s="190">
        <v>-23.706640336650857</v>
      </c>
      <c r="M184" s="190">
        <v>-27.470311910747494</v>
      </c>
      <c r="N184" s="190">
        <v>-31.83239015799986</v>
      </c>
      <c r="O184" s="164"/>
      <c r="P184" s="164"/>
      <c r="Q184" s="146"/>
      <c r="R184" s="146"/>
      <c r="S184" s="146"/>
      <c r="T184" s="146"/>
    </row>
    <row r="185" spans="2:20" x14ac:dyDescent="0.25">
      <c r="B185" s="164"/>
      <c r="C185" s="189" t="s">
        <v>73</v>
      </c>
      <c r="D185" s="189" t="s">
        <v>96</v>
      </c>
      <c r="E185" s="189" t="s">
        <v>92</v>
      </c>
      <c r="F185" s="190">
        <v>0</v>
      </c>
      <c r="G185" s="190">
        <v>-5.6661333409436555E-3</v>
      </c>
      <c r="H185" s="190">
        <v>-1.4893836210480465E-2</v>
      </c>
      <c r="I185" s="190">
        <v>-2.6873660988475621E-2</v>
      </c>
      <c r="J185" s="190">
        <v>-4.273883434311785E-2</v>
      </c>
      <c r="K185" s="190">
        <v>-6.2975024846488051E-2</v>
      </c>
      <c r="L185" s="190">
        <v>-8.8877348690801897E-2</v>
      </c>
      <c r="M185" s="190">
        <v>-0.12190281159230205</v>
      </c>
      <c r="N185" s="190">
        <v>-0.16334652974320424</v>
      </c>
      <c r="O185" s="164"/>
      <c r="P185" s="164"/>
      <c r="Q185" s="146"/>
      <c r="R185" s="146"/>
      <c r="S185" s="146"/>
      <c r="T185" s="146"/>
    </row>
    <row r="186" spans="2:20" x14ac:dyDescent="0.25">
      <c r="B186" s="164"/>
      <c r="C186" s="189"/>
      <c r="D186" s="189" t="s">
        <v>7</v>
      </c>
      <c r="E186" s="189" t="s">
        <v>92</v>
      </c>
      <c r="F186" s="190">
        <v>0</v>
      </c>
      <c r="G186" s="191">
        <v>-3.0878077872387166E-16</v>
      </c>
      <c r="H186" s="191">
        <v>6.609296443471635E-16</v>
      </c>
      <c r="I186" s="191">
        <v>-8.5348395018058909E-16</v>
      </c>
      <c r="J186" s="191">
        <v>1.1310397063368782E-15</v>
      </c>
      <c r="K186" s="191">
        <v>-7.3552275381416621E-16</v>
      </c>
      <c r="L186" s="191">
        <v>-1.124100812432971E-15</v>
      </c>
      <c r="M186" s="191">
        <v>1.0408340855860843E-15</v>
      </c>
      <c r="N186" s="191">
        <v>3.8857805861880479E-16</v>
      </c>
      <c r="O186" s="164"/>
      <c r="P186" s="164"/>
      <c r="Q186" s="146"/>
      <c r="R186" s="146"/>
      <c r="S186" s="146"/>
      <c r="T186" s="146"/>
    </row>
    <row r="187" spans="2:20" x14ac:dyDescent="0.25">
      <c r="B187" s="164"/>
      <c r="C187" s="164"/>
      <c r="D187" s="164"/>
      <c r="E187" s="164"/>
      <c r="F187" s="164"/>
      <c r="G187" s="164"/>
      <c r="H187" s="164"/>
      <c r="I187" s="164"/>
      <c r="J187" s="164"/>
      <c r="K187" s="164"/>
      <c r="L187" s="164"/>
      <c r="M187" s="164"/>
      <c r="N187" s="164"/>
      <c r="O187" s="164"/>
      <c r="P187" s="164"/>
      <c r="Q187" s="146"/>
      <c r="R187" s="146"/>
      <c r="S187" s="146"/>
      <c r="T187" s="146"/>
    </row>
    <row r="188" spans="2:20" x14ac:dyDescent="0.25">
      <c r="B188" s="164"/>
      <c r="C188" s="164"/>
      <c r="D188" s="164"/>
      <c r="E188" s="164"/>
      <c r="F188" s="164"/>
      <c r="G188" s="164"/>
      <c r="H188" s="164"/>
      <c r="I188" s="164"/>
      <c r="J188" s="164"/>
      <c r="K188" s="164"/>
      <c r="L188" s="164"/>
      <c r="M188" s="164"/>
      <c r="N188" s="164"/>
      <c r="O188" s="164"/>
      <c r="P188" s="164"/>
      <c r="Q188" s="146"/>
      <c r="R188" s="146"/>
      <c r="S188" s="146"/>
      <c r="T188" s="146"/>
    </row>
    <row r="189" spans="2:20" x14ac:dyDescent="0.25">
      <c r="B189" s="164"/>
      <c r="C189" s="164"/>
      <c r="D189" s="164"/>
      <c r="E189" s="164"/>
      <c r="F189" s="164"/>
      <c r="G189" s="164"/>
      <c r="H189" s="164"/>
      <c r="I189" s="164"/>
      <c r="J189" s="164"/>
      <c r="K189" s="164"/>
      <c r="L189" s="164"/>
      <c r="M189" s="164"/>
      <c r="N189" s="164"/>
      <c r="O189" s="164"/>
      <c r="P189" s="164"/>
      <c r="Q189" s="146"/>
      <c r="R189" s="146"/>
      <c r="S189" s="146"/>
      <c r="T189" s="146"/>
    </row>
    <row r="190" spans="2:20" x14ac:dyDescent="0.25">
      <c r="B190" s="164"/>
      <c r="C190" s="164"/>
      <c r="D190" s="164"/>
      <c r="E190" s="164"/>
      <c r="F190" s="164"/>
      <c r="G190" s="164"/>
      <c r="H190" s="164"/>
      <c r="I190" s="164"/>
      <c r="J190" s="164"/>
      <c r="K190" s="164"/>
      <c r="L190" s="164"/>
      <c r="M190" s="164"/>
      <c r="N190" s="164"/>
      <c r="O190" s="164"/>
      <c r="P190" s="164"/>
      <c r="Q190" s="146"/>
      <c r="R190" s="146"/>
      <c r="S190" s="146"/>
      <c r="T190" s="146"/>
    </row>
    <row r="191" spans="2:20" x14ac:dyDescent="0.25">
      <c r="B191" s="164"/>
      <c r="C191" s="164"/>
      <c r="D191" s="164"/>
      <c r="E191" s="164"/>
      <c r="F191" s="164"/>
      <c r="G191" s="164"/>
      <c r="H191" s="164"/>
      <c r="I191" s="164"/>
      <c r="J191" s="164"/>
      <c r="K191" s="164"/>
      <c r="L191" s="164"/>
      <c r="M191" s="164"/>
      <c r="N191" s="164"/>
      <c r="O191" s="164"/>
      <c r="P191" s="164"/>
      <c r="Q191" s="146"/>
      <c r="R191" s="146"/>
      <c r="S191" s="146"/>
      <c r="T191" s="146"/>
    </row>
    <row r="192" spans="2:20" x14ac:dyDescent="0.25">
      <c r="B192" s="164"/>
      <c r="C192" s="164"/>
      <c r="D192" s="164"/>
      <c r="E192" s="164"/>
      <c r="F192" s="164"/>
      <c r="G192" s="164"/>
      <c r="H192" s="164"/>
      <c r="I192" s="164"/>
      <c r="J192" s="164"/>
      <c r="K192" s="164"/>
      <c r="L192" s="164"/>
      <c r="M192" s="164"/>
      <c r="N192" s="164"/>
      <c r="O192" s="164"/>
      <c r="P192" s="164"/>
      <c r="Q192" s="146"/>
      <c r="R192" s="146"/>
      <c r="S192" s="146"/>
      <c r="T192" s="146"/>
    </row>
    <row r="193" spans="2:20" x14ac:dyDescent="0.25">
      <c r="B193" s="164"/>
      <c r="C193" s="164"/>
      <c r="D193" s="164"/>
      <c r="E193" s="164"/>
      <c r="F193" s="164"/>
      <c r="G193" s="164"/>
      <c r="H193" s="164"/>
      <c r="I193" s="164"/>
      <c r="J193" s="164"/>
      <c r="K193" s="164"/>
      <c r="L193" s="164"/>
      <c r="M193" s="164"/>
      <c r="N193" s="164"/>
      <c r="O193" s="164"/>
      <c r="P193" s="164"/>
      <c r="Q193" s="146"/>
      <c r="R193" s="146"/>
      <c r="S193" s="146"/>
      <c r="T193" s="146"/>
    </row>
    <row r="194" spans="2:20" x14ac:dyDescent="0.25">
      <c r="B194" s="164"/>
      <c r="O194" s="164"/>
      <c r="P194" s="164"/>
      <c r="Q194" s="146"/>
      <c r="R194" s="146"/>
      <c r="S194" s="146"/>
      <c r="T194" s="146"/>
    </row>
    <row r="197" spans="2:20" x14ac:dyDescent="0.25">
      <c r="C197" s="133" t="s">
        <v>76</v>
      </c>
      <c r="D197" s="133" t="s">
        <v>77</v>
      </c>
      <c r="E197" s="133" t="s">
        <v>21</v>
      </c>
      <c r="F197" s="134" t="s">
        <v>78</v>
      </c>
      <c r="G197" s="134" t="s">
        <v>79</v>
      </c>
      <c r="H197" s="134" t="s">
        <v>80</v>
      </c>
      <c r="I197" s="134" t="s">
        <v>81</v>
      </c>
      <c r="J197" s="134" t="s">
        <v>82</v>
      </c>
      <c r="K197" s="134" t="s">
        <v>83</v>
      </c>
      <c r="L197" s="134" t="s">
        <v>84</v>
      </c>
      <c r="M197" s="134" t="s">
        <v>85</v>
      </c>
      <c r="N197" s="134" t="s">
        <v>86</v>
      </c>
    </row>
    <row r="198" spans="2:20" x14ac:dyDescent="0.25">
      <c r="C198" s="135" t="s">
        <v>32</v>
      </c>
      <c r="D198" s="136" t="s">
        <v>33</v>
      </c>
      <c r="E198" s="136" t="s">
        <v>92</v>
      </c>
      <c r="F198" s="137">
        <v>0</v>
      </c>
      <c r="G198" s="137">
        <v>0</v>
      </c>
      <c r="H198" s="137">
        <v>0</v>
      </c>
      <c r="I198" s="137">
        <v>0</v>
      </c>
      <c r="J198" s="137">
        <v>0</v>
      </c>
      <c r="K198" s="137">
        <v>0</v>
      </c>
      <c r="L198" s="137">
        <v>0</v>
      </c>
      <c r="M198" s="137">
        <v>0</v>
      </c>
      <c r="N198" s="137">
        <v>0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5"/>
  <sheetViews>
    <sheetView topLeftCell="A16" workbookViewId="0">
      <selection activeCell="C42" sqref="C42:J42"/>
    </sheetView>
  </sheetViews>
  <sheetFormatPr defaultRowHeight="14.5" x14ac:dyDescent="0.35"/>
  <cols>
    <col min="1" max="1" width="39.81640625" customWidth="1"/>
    <col min="2" max="2" width="15.26953125" customWidth="1"/>
    <col min="3" max="9" width="11.81640625" customWidth="1"/>
    <col min="10" max="10" width="23.54296875" customWidth="1"/>
    <col min="11" max="11" width="20.6328125" customWidth="1"/>
    <col min="12" max="12" width="15.26953125" customWidth="1"/>
    <col min="13" max="20" width="11.81640625" customWidth="1"/>
    <col min="21" max="24" width="11.81640625" bestFit="1" customWidth="1"/>
  </cols>
  <sheetData>
    <row r="1" spans="1:28" s="4" customFormat="1" x14ac:dyDescent="0.35">
      <c r="A1" s="7" t="s">
        <v>382</v>
      </c>
      <c r="B1" s="7"/>
      <c r="C1" s="7"/>
      <c r="D1" s="7"/>
      <c r="E1" s="7"/>
      <c r="F1" s="7"/>
      <c r="G1" s="7"/>
      <c r="H1" s="7"/>
      <c r="I1" s="7"/>
      <c r="Y1" s="7"/>
      <c r="Z1" s="7"/>
      <c r="AA1" s="7"/>
      <c r="AB1" s="7"/>
    </row>
    <row r="2" spans="1:28" s="4" customFormat="1" x14ac:dyDescent="0.35">
      <c r="A2" s="314" t="s">
        <v>389</v>
      </c>
      <c r="B2" s="314" t="s">
        <v>380</v>
      </c>
      <c r="C2"/>
      <c r="D2"/>
      <c r="E2"/>
      <c r="F2"/>
      <c r="G2"/>
      <c r="H2"/>
      <c r="I2"/>
    </row>
    <row r="3" spans="1:28" s="4" customFormat="1" x14ac:dyDescent="0.35">
      <c r="A3" s="314" t="s">
        <v>381</v>
      </c>
      <c r="B3" s="4">
        <v>2015</v>
      </c>
      <c r="C3" s="4">
        <v>2020</v>
      </c>
      <c r="D3" s="4">
        <v>2025</v>
      </c>
      <c r="E3" s="4">
        <v>2030</v>
      </c>
      <c r="F3" s="4">
        <v>2035</v>
      </c>
      <c r="G3" s="4">
        <v>2040</v>
      </c>
      <c r="H3" s="4">
        <v>2045</v>
      </c>
      <c r="I3" s="4">
        <v>2050</v>
      </c>
    </row>
    <row r="4" spans="1:28" s="4" customFormat="1" x14ac:dyDescent="0.35">
      <c r="A4" s="2" t="s">
        <v>238</v>
      </c>
      <c r="B4" s="253">
        <v>224.45144428933224</v>
      </c>
      <c r="C4" s="253">
        <v>300.38914611043236</v>
      </c>
      <c r="D4" s="253">
        <v>340.25494325725475</v>
      </c>
      <c r="E4" s="253">
        <v>380.75496905917333</v>
      </c>
      <c r="F4" s="253">
        <v>512.60096796475671</v>
      </c>
      <c r="G4" s="253">
        <v>666.97123781632058</v>
      </c>
      <c r="H4" s="253">
        <v>821.21971319418913</v>
      </c>
      <c r="I4" s="253">
        <v>977.86472119892767</v>
      </c>
    </row>
    <row r="5" spans="1:28" s="4" customFormat="1" x14ac:dyDescent="0.35">
      <c r="A5" s="2" t="s">
        <v>250</v>
      </c>
      <c r="B5" s="253">
        <v>60.130957774134558</v>
      </c>
      <c r="C5" s="253">
        <v>71.733219880514284</v>
      </c>
      <c r="D5" s="253">
        <v>78.664541626317529</v>
      </c>
      <c r="E5" s="253">
        <v>85.981379427335071</v>
      </c>
      <c r="F5" s="253">
        <v>113.2190467903729</v>
      </c>
      <c r="G5" s="253">
        <v>152.11144969931897</v>
      </c>
      <c r="H5" s="253">
        <v>181.65567920561196</v>
      </c>
      <c r="I5" s="253">
        <v>153.0468949761283</v>
      </c>
    </row>
    <row r="6" spans="1:28" s="4" customFormat="1" x14ac:dyDescent="0.35">
      <c r="A6" s="2" t="s">
        <v>276</v>
      </c>
      <c r="B6" s="253">
        <v>284.33922444925838</v>
      </c>
      <c r="C6" s="253">
        <v>390.33696523741247</v>
      </c>
      <c r="D6" s="253">
        <v>479.34605511348593</v>
      </c>
      <c r="E6" s="253">
        <v>591.6730211044412</v>
      </c>
      <c r="F6" s="253">
        <v>778.89800907321194</v>
      </c>
      <c r="G6" s="253">
        <v>1037.1291087469335</v>
      </c>
      <c r="H6" s="253">
        <v>1272.4609007986962</v>
      </c>
      <c r="I6" s="253">
        <v>1449.2161119172151</v>
      </c>
    </row>
    <row r="7" spans="1:28" s="4" customFormat="1" x14ac:dyDescent="0.35">
      <c r="A7" s="2" t="s">
        <v>288</v>
      </c>
      <c r="B7" s="253">
        <v>417.24348198787874</v>
      </c>
      <c r="C7" s="253">
        <v>465.84053474893011</v>
      </c>
      <c r="D7" s="253">
        <v>498.43746883728875</v>
      </c>
      <c r="E7" s="253">
        <v>533.30367001307059</v>
      </c>
      <c r="F7" s="253">
        <v>608.66816077784188</v>
      </c>
      <c r="G7" s="253">
        <v>641.49132545957184</v>
      </c>
      <c r="H7" s="253">
        <v>669.48031000033791</v>
      </c>
      <c r="I7" s="253">
        <v>700.56495096644653</v>
      </c>
    </row>
    <row r="8" spans="1:28" s="4" customFormat="1" x14ac:dyDescent="0.35">
      <c r="A8" s="2" t="s">
        <v>300</v>
      </c>
      <c r="B8" s="253">
        <v>143.5662682171473</v>
      </c>
      <c r="C8" s="253">
        <v>161.26126234986708</v>
      </c>
      <c r="D8" s="253">
        <v>174.11533651909096</v>
      </c>
      <c r="E8" s="253">
        <v>188.11134191458893</v>
      </c>
      <c r="F8" s="253">
        <v>226.91312373464311</v>
      </c>
      <c r="G8" s="253">
        <v>272.43322829075589</v>
      </c>
      <c r="H8" s="253">
        <v>323.25091698029377</v>
      </c>
      <c r="I8" s="253">
        <v>378.31352572156027</v>
      </c>
    </row>
    <row r="9" spans="1:28" s="4" customFormat="1" x14ac:dyDescent="0.35">
      <c r="A9" s="2" t="s">
        <v>170</v>
      </c>
      <c r="B9" s="253">
        <v>755.31054326242463</v>
      </c>
      <c r="C9" s="253">
        <v>1086.0550629736285</v>
      </c>
      <c r="D9" s="253">
        <v>1253.0255731666275</v>
      </c>
      <c r="E9" s="253">
        <v>1422.3533115224116</v>
      </c>
      <c r="F9" s="253">
        <v>2008.0338646656733</v>
      </c>
      <c r="G9" s="253">
        <v>2736.1172167733585</v>
      </c>
      <c r="H9" s="253">
        <v>3475.3932512135666</v>
      </c>
      <c r="I9" s="253">
        <v>4250.1119191984299</v>
      </c>
    </row>
    <row r="10" spans="1:28" s="4" customFormat="1" x14ac:dyDescent="0.35">
      <c r="A10" s="2" t="s">
        <v>356</v>
      </c>
      <c r="B10" s="253">
        <v>38.570447751344709</v>
      </c>
      <c r="C10" s="253">
        <v>45.153450557847954</v>
      </c>
      <c r="D10" s="253">
        <v>48.916807803783769</v>
      </c>
      <c r="E10" s="253">
        <v>52.69243130028751</v>
      </c>
      <c r="F10" s="253">
        <v>62.702345157710042</v>
      </c>
      <c r="G10" s="253">
        <v>71.972919275809375</v>
      </c>
      <c r="H10" s="253">
        <v>79.938142410863065</v>
      </c>
      <c r="I10" s="253">
        <v>86.324022029337513</v>
      </c>
    </row>
    <row r="11" spans="1:28" s="4" customFormat="1" x14ac:dyDescent="0.35">
      <c r="A11" s="2" t="s">
        <v>368</v>
      </c>
      <c r="B11" s="253">
        <v>864.48849092534931</v>
      </c>
      <c r="C11" s="253">
        <v>1152.455264224616</v>
      </c>
      <c r="D11" s="253">
        <v>1290.8589001430855</v>
      </c>
      <c r="E11" s="253">
        <v>1428.8769185693664</v>
      </c>
      <c r="F11" s="253">
        <v>1845.0746347189547</v>
      </c>
      <c r="G11" s="253">
        <v>2242.3731813857976</v>
      </c>
      <c r="H11" s="253">
        <v>2603.9438424603345</v>
      </c>
      <c r="I11" s="253">
        <v>2919.5919792042832</v>
      </c>
    </row>
    <row r="12" spans="1:28" s="4" customFormat="1" x14ac:dyDescent="0.35">
      <c r="K12"/>
      <c r="L12"/>
      <c r="M12"/>
      <c r="N12"/>
      <c r="O12"/>
      <c r="P12"/>
      <c r="Q12"/>
      <c r="R12"/>
      <c r="S12"/>
    </row>
    <row r="13" spans="1:28" s="4" customFormat="1" x14ac:dyDescent="0.35">
      <c r="A13" s="257" t="s">
        <v>384</v>
      </c>
      <c r="B13" s="7"/>
      <c r="C13" s="7"/>
      <c r="D13" s="7"/>
      <c r="E13" s="7"/>
      <c r="F13" s="7"/>
      <c r="G13" s="7"/>
      <c r="H13" s="7"/>
      <c r="I13" s="7"/>
      <c r="J13"/>
      <c r="K13"/>
      <c r="L13"/>
      <c r="M13"/>
      <c r="N13"/>
      <c r="O13"/>
      <c r="P13"/>
      <c r="Q13"/>
      <c r="R13"/>
    </row>
    <row r="14" spans="1:28" s="4" customFormat="1" x14ac:dyDescent="0.35">
      <c r="A14" s="314" t="s">
        <v>383</v>
      </c>
      <c r="B14" s="314" t="s">
        <v>380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</row>
    <row r="15" spans="1:28" s="4" customFormat="1" x14ac:dyDescent="0.35">
      <c r="A15" s="314" t="s">
        <v>381</v>
      </c>
      <c r="B15" s="4">
        <v>2015</v>
      </c>
      <c r="C15" s="4">
        <v>2020</v>
      </c>
      <c r="D15" s="4">
        <v>2025</v>
      </c>
      <c r="E15" s="4">
        <v>2030</v>
      </c>
      <c r="F15" s="4">
        <v>2035</v>
      </c>
      <c r="G15" s="4">
        <v>2040</v>
      </c>
      <c r="H15" s="4">
        <v>2045</v>
      </c>
      <c r="I15" s="4">
        <v>2050</v>
      </c>
    </row>
    <row r="16" spans="1:28" s="4" customFormat="1" x14ac:dyDescent="0.35">
      <c r="A16" s="2" t="s">
        <v>238</v>
      </c>
      <c r="B16" s="253">
        <v>0.55921648340703345</v>
      </c>
      <c r="C16" s="253">
        <v>0.55726816530572099</v>
      </c>
      <c r="D16" s="253">
        <v>0.55651857998799426</v>
      </c>
      <c r="E16" s="253">
        <v>0.55623018860664175</v>
      </c>
      <c r="F16" s="253">
        <v>0.55611923447390788</v>
      </c>
      <c r="G16" s="253">
        <v>0.55607654658388506</v>
      </c>
      <c r="H16" s="253">
        <v>0.55606012307707453</v>
      </c>
      <c r="I16" s="253">
        <v>0.55605380438632146</v>
      </c>
    </row>
    <row r="17" spans="1:17" s="4" customFormat="1" x14ac:dyDescent="0.35">
      <c r="A17" s="2" t="s">
        <v>250</v>
      </c>
      <c r="B17" s="253">
        <v>1.1983210358722145</v>
      </c>
      <c r="C17" s="253">
        <v>1.1941460685122591</v>
      </c>
      <c r="D17" s="253">
        <v>1.1925398142599875</v>
      </c>
      <c r="E17" s="253">
        <v>1.1919218327285179</v>
      </c>
      <c r="F17" s="253">
        <v>1.1916840738726597</v>
      </c>
      <c r="G17" s="253">
        <v>1.1915925998226107</v>
      </c>
      <c r="H17" s="253">
        <v>1.1915574065937311</v>
      </c>
      <c r="I17" s="253">
        <v>1.1915438665421174</v>
      </c>
    </row>
    <row r="18" spans="1:17" s="4" customFormat="1" x14ac:dyDescent="0.35">
      <c r="A18" s="2" t="s">
        <v>288</v>
      </c>
      <c r="B18" s="253">
        <v>7.6161960929021646</v>
      </c>
      <c r="C18" s="253">
        <v>7.5700162059837854</v>
      </c>
      <c r="D18" s="253">
        <v>7.5522492072657723</v>
      </c>
      <c r="E18" s="253">
        <v>7.545413628737748</v>
      </c>
      <c r="F18" s="253">
        <v>7.5427837454043623</v>
      </c>
      <c r="G18" s="253">
        <v>7.5417719383833663</v>
      </c>
      <c r="H18" s="253">
        <v>7.5413826612490009</v>
      </c>
      <c r="I18" s="253">
        <v>7.5412328928799397</v>
      </c>
    </row>
    <row r="19" spans="1:17" s="4" customFormat="1" x14ac:dyDescent="0.35">
      <c r="A19" s="2" t="s">
        <v>170</v>
      </c>
      <c r="B19" s="253">
        <v>3.2577693764542621</v>
      </c>
      <c r="C19" s="253">
        <v>3.2365822887484152</v>
      </c>
      <c r="D19" s="253">
        <v>3.2206105283784336</v>
      </c>
      <c r="E19" s="253">
        <v>3.2073445433034209</v>
      </c>
      <c r="F19" s="253">
        <v>3.1924737922845692</v>
      </c>
      <c r="G19" s="253">
        <v>3.1748644105994233</v>
      </c>
      <c r="H19" s="253">
        <v>3.1608921158775973</v>
      </c>
      <c r="I19" s="253">
        <v>3.1537508458021835</v>
      </c>
    </row>
    <row r="20" spans="1:17" s="4" customFormat="1" x14ac:dyDescent="0.35">
      <c r="A20"/>
      <c r="B20"/>
      <c r="C20"/>
      <c r="D20"/>
      <c r="E20"/>
      <c r="F20"/>
      <c r="G20"/>
      <c r="H20"/>
      <c r="I20"/>
    </row>
    <row r="21" spans="1:17" s="4" customFormat="1" x14ac:dyDescent="0.35">
      <c r="A21" s="314" t="s">
        <v>383</v>
      </c>
      <c r="B21" s="314" t="s">
        <v>380</v>
      </c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</row>
    <row r="22" spans="1:17" s="4" customFormat="1" x14ac:dyDescent="0.35">
      <c r="A22" s="314" t="s">
        <v>381</v>
      </c>
      <c r="B22" s="4">
        <v>2015</v>
      </c>
      <c r="C22" s="4">
        <v>2020</v>
      </c>
      <c r="D22" s="4">
        <v>2025</v>
      </c>
      <c r="E22" s="4">
        <v>2030</v>
      </c>
      <c r="F22" s="4">
        <v>2035</v>
      </c>
      <c r="G22" s="4">
        <v>2040</v>
      </c>
      <c r="H22" s="4">
        <v>2045</v>
      </c>
      <c r="I22" s="4">
        <v>2050</v>
      </c>
      <c r="J22"/>
      <c r="K22"/>
      <c r="L22"/>
      <c r="M22"/>
      <c r="N22"/>
      <c r="O22"/>
      <c r="P22"/>
      <c r="Q22"/>
    </row>
    <row r="23" spans="1:17" s="4" customFormat="1" x14ac:dyDescent="0.35">
      <c r="A23" s="2" t="s">
        <v>176</v>
      </c>
      <c r="B23" s="253">
        <v>18.204531342338345</v>
      </c>
      <c r="C23" s="253">
        <v>17.85555920486636</v>
      </c>
      <c r="D23" s="253">
        <v>17.721297561262823</v>
      </c>
      <c r="E23" s="253">
        <v>17.669642466177848</v>
      </c>
      <c r="F23" s="253">
        <v>17.649768965626066</v>
      </c>
      <c r="G23" s="253">
        <v>17.642122943030778</v>
      </c>
      <c r="H23" s="253">
        <v>17.63918125385149</v>
      </c>
      <c r="I23" s="253">
        <v>17.638049484343924</v>
      </c>
      <c r="J23"/>
      <c r="K23"/>
      <c r="L23"/>
      <c r="M23"/>
      <c r="N23"/>
      <c r="O23"/>
      <c r="P23"/>
      <c r="Q23"/>
    </row>
    <row r="24" spans="1:17" s="4" customFormat="1" x14ac:dyDescent="0.35">
      <c r="A24" s="2" t="s">
        <v>174</v>
      </c>
      <c r="B24" s="253">
        <v>3.5669509566285473</v>
      </c>
      <c r="C24" s="253">
        <v>3.526926572702231</v>
      </c>
      <c r="D24" s="253">
        <v>3.5115278087519215</v>
      </c>
      <c r="E24" s="253">
        <v>3.5056033719977195</v>
      </c>
      <c r="F24" s="253">
        <v>3.50332403639859</v>
      </c>
      <c r="G24" s="253">
        <v>3.5024470972077419</v>
      </c>
      <c r="H24" s="253">
        <v>3.5021097083893782</v>
      </c>
      <c r="I24" s="253">
        <v>3.501979903249016</v>
      </c>
      <c r="J24"/>
      <c r="K24"/>
      <c r="L24"/>
      <c r="M24"/>
      <c r="N24"/>
      <c r="O24"/>
      <c r="P24"/>
      <c r="Q24"/>
    </row>
    <row r="25" spans="1:17" s="4" customFormat="1" x14ac:dyDescent="0.35">
      <c r="A25" s="2" t="s">
        <v>175</v>
      </c>
      <c r="B25" s="253">
        <v>5.5751558635001253</v>
      </c>
      <c r="C25" s="253">
        <v>5.4321470454785548</v>
      </c>
      <c r="D25" s="253">
        <v>5.3771266100464672</v>
      </c>
      <c r="E25" s="253">
        <v>5.3559583467392367</v>
      </c>
      <c r="F25" s="253">
        <v>5.3478141841580928</v>
      </c>
      <c r="G25" s="253">
        <v>5.3446808433079038</v>
      </c>
      <c r="H25" s="253">
        <v>5.3434753387780463</v>
      </c>
      <c r="I25" s="253">
        <v>5.3430115395168141</v>
      </c>
      <c r="N25"/>
      <c r="O25"/>
      <c r="P25"/>
      <c r="Q25"/>
    </row>
    <row r="26" spans="1:17" x14ac:dyDescent="0.35">
      <c r="J26" s="4"/>
      <c r="K26" s="4"/>
      <c r="L26" s="4"/>
      <c r="M26" s="4"/>
    </row>
    <row r="27" spans="1:17" x14ac:dyDescent="0.35">
      <c r="A27" s="261" t="s">
        <v>387</v>
      </c>
      <c r="B27" s="261"/>
      <c r="C27" s="261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7" x14ac:dyDescent="0.35">
      <c r="A28" s="262" t="s">
        <v>167</v>
      </c>
      <c r="B28" s="262" t="s">
        <v>168</v>
      </c>
      <c r="C28" s="263" t="s">
        <v>388</v>
      </c>
      <c r="D28" s="262"/>
      <c r="E28" s="265"/>
      <c r="G28" s="263"/>
      <c r="H28" s="263"/>
      <c r="I28" s="263"/>
      <c r="J28" s="263"/>
      <c r="K28" s="263"/>
      <c r="L28" s="263"/>
      <c r="M28" s="263"/>
    </row>
    <row r="29" spans="1:17" s="4" customFormat="1" x14ac:dyDescent="0.35">
      <c r="A29" s="265" t="s">
        <v>385</v>
      </c>
      <c r="B29" s="266" t="s">
        <v>172</v>
      </c>
      <c r="C29" s="268">
        <v>0.29703000000000002</v>
      </c>
      <c r="D29" s="266"/>
      <c r="E29" s="266"/>
      <c r="G29"/>
      <c r="H29"/>
      <c r="I29"/>
      <c r="J29"/>
      <c r="K29"/>
      <c r="L29"/>
      <c r="M29"/>
      <c r="O29"/>
    </row>
    <row r="30" spans="1:17" x14ac:dyDescent="0.35">
      <c r="A30" s="265" t="s">
        <v>386</v>
      </c>
      <c r="B30" s="266" t="s">
        <v>172</v>
      </c>
      <c r="C30" s="315">
        <v>0.33</v>
      </c>
      <c r="D30" s="266"/>
      <c r="E30" s="266"/>
      <c r="G30" s="264"/>
      <c r="H30" s="264"/>
      <c r="I30" s="264"/>
      <c r="J30" s="264"/>
      <c r="K30" s="264"/>
      <c r="L30" s="264"/>
      <c r="M30" s="4"/>
      <c r="N30" s="4"/>
      <c r="O30" s="4"/>
    </row>
    <row r="31" spans="1:17" x14ac:dyDescent="0.3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</row>
    <row r="32" spans="1:17" x14ac:dyDescent="0.35">
      <c r="A32" s="7" t="s">
        <v>173</v>
      </c>
      <c r="B32" s="7"/>
      <c r="C32" s="7"/>
      <c r="D32" s="7"/>
      <c r="E32" s="7"/>
      <c r="F32" s="7"/>
      <c r="G32" s="7"/>
      <c r="H32" s="7"/>
      <c r="I32" s="7"/>
      <c r="J32" s="7"/>
    </row>
    <row r="33" spans="1:10" x14ac:dyDescent="0.35">
      <c r="A33" s="262" t="s">
        <v>167</v>
      </c>
      <c r="B33" s="262" t="s">
        <v>168</v>
      </c>
      <c r="C33" s="263">
        <v>2015</v>
      </c>
      <c r="D33" s="263">
        <v>2020</v>
      </c>
      <c r="E33" s="263">
        <v>2025</v>
      </c>
      <c r="F33" s="263">
        <v>2030</v>
      </c>
      <c r="G33" s="263">
        <v>2035</v>
      </c>
      <c r="H33" s="263">
        <v>2040</v>
      </c>
      <c r="I33" s="263">
        <v>2045</v>
      </c>
      <c r="J33" s="263">
        <v>2050</v>
      </c>
    </row>
    <row r="34" spans="1:10" x14ac:dyDescent="0.35">
      <c r="A34" t="s">
        <v>169</v>
      </c>
      <c r="B34" s="260" t="s">
        <v>2</v>
      </c>
      <c r="C34" s="259">
        <f t="shared" ref="C34:J34" si="0">B9*PJ_to_BTU</f>
        <v>715896263820626.75</v>
      </c>
      <c r="D34" s="259">
        <f t="shared" si="0"/>
        <v>1029381581949083.3</v>
      </c>
      <c r="E34" s="259">
        <f t="shared" si="0"/>
        <v>1187639090045142.3</v>
      </c>
      <c r="F34" s="259">
        <f t="shared" si="0"/>
        <v>1348130819349635</v>
      </c>
      <c r="G34" s="259">
        <f t="shared" si="0"/>
        <v>1903248874469888.3</v>
      </c>
      <c r="H34" s="259">
        <f t="shared" si="0"/>
        <v>2593338740384540.5</v>
      </c>
      <c r="I34" s="259">
        <f t="shared" si="0"/>
        <v>3294037222232679</v>
      </c>
      <c r="J34" s="259">
        <f t="shared" si="0"/>
        <v>4028328838932328.5</v>
      </c>
    </row>
    <row r="35" spans="1:10" x14ac:dyDescent="0.35">
      <c r="A35" s="4" t="s">
        <v>169</v>
      </c>
      <c r="B35" s="267" t="s">
        <v>3</v>
      </c>
      <c r="C35" s="259">
        <f t="shared" ref="C35:J35" si="1">B7*PJ_to_BTU</f>
        <v>395470515436523.13</v>
      </c>
      <c r="D35" s="259">
        <f t="shared" si="1"/>
        <v>441531634024990.88</v>
      </c>
      <c r="E35" s="259">
        <f t="shared" si="1"/>
        <v>472427566213448.75</v>
      </c>
      <c r="F35" s="259">
        <f t="shared" si="1"/>
        <v>505474348597218.94</v>
      </c>
      <c r="G35" s="259">
        <f t="shared" si="1"/>
        <v>576906103184151</v>
      </c>
      <c r="H35" s="259">
        <f t="shared" si="1"/>
        <v>608016460602074</v>
      </c>
      <c r="I35" s="259">
        <f t="shared" si="1"/>
        <v>634544899321227.5</v>
      </c>
      <c r="J35" s="259">
        <f t="shared" si="1"/>
        <v>664007454197958.63</v>
      </c>
    </row>
    <row r="36" spans="1:10" x14ac:dyDescent="0.35">
      <c r="A36" s="4" t="s">
        <v>169</v>
      </c>
      <c r="B36" s="267" t="s">
        <v>4</v>
      </c>
      <c r="C36" s="316">
        <f t="shared" ref="C36:J36" si="2">B6*PJ_to_BTU</f>
        <v>269501584820529.66</v>
      </c>
      <c r="D36" s="316">
        <f t="shared" si="2"/>
        <v>369968058220864.38</v>
      </c>
      <c r="E36" s="316">
        <f t="shared" si="2"/>
        <v>454332397441025.5</v>
      </c>
      <c r="F36" s="316">
        <f t="shared" si="2"/>
        <v>560797818844910.69</v>
      </c>
      <c r="G36" s="316">
        <f t="shared" si="2"/>
        <v>738252867733505.63</v>
      </c>
      <c r="H36" s="316">
        <f t="shared" si="2"/>
        <v>983008724920685.38</v>
      </c>
      <c r="I36" s="316">
        <f t="shared" si="2"/>
        <v>1206060226307626</v>
      </c>
      <c r="J36" s="316">
        <f t="shared" si="2"/>
        <v>1373591841454972.5</v>
      </c>
    </row>
    <row r="37" spans="1:10" x14ac:dyDescent="0.35">
      <c r="A37" s="4" t="s">
        <v>169</v>
      </c>
      <c r="B37" s="267" t="s">
        <v>5</v>
      </c>
      <c r="C37" s="259">
        <f t="shared" ref="C37:J37" si="3">B10*PJ_to_BTU</f>
        <v>36557730704790.016</v>
      </c>
      <c r="D37" s="259">
        <f t="shared" si="3"/>
        <v>42797213465801.844</v>
      </c>
      <c r="E37" s="259">
        <f t="shared" si="3"/>
        <v>46364187892175.859</v>
      </c>
      <c r="F37" s="259">
        <f t="shared" si="3"/>
        <v>49942788480836.359</v>
      </c>
      <c r="G37" s="259">
        <f t="shared" si="3"/>
        <v>59430356204626.68</v>
      </c>
      <c r="H37" s="259">
        <f t="shared" si="3"/>
        <v>68217165065990.125</v>
      </c>
      <c r="I37" s="259">
        <f t="shared" si="3"/>
        <v>75766739918014.094</v>
      </c>
      <c r="J37" s="259">
        <f t="shared" si="3"/>
        <v>81819385946663.234</v>
      </c>
    </row>
    <row r="38" spans="1:10" x14ac:dyDescent="0.35">
      <c r="A38" s="4" t="s">
        <v>169</v>
      </c>
      <c r="B38" s="267" t="s">
        <v>6</v>
      </c>
      <c r="C38" s="319" t="s">
        <v>177</v>
      </c>
      <c r="D38" s="319"/>
      <c r="E38" s="319"/>
      <c r="F38" s="319"/>
      <c r="G38" s="319"/>
      <c r="H38" s="319"/>
      <c r="I38" s="319"/>
      <c r="J38" s="319"/>
    </row>
    <row r="39" spans="1:10" x14ac:dyDescent="0.35">
      <c r="A39" s="4" t="s">
        <v>169</v>
      </c>
      <c r="B39" s="260" t="s">
        <v>8</v>
      </c>
      <c r="C39" s="259">
        <f t="shared" ref="C39:J39" si="4">SUM(B4,B5)*PJ_to_BTU</f>
        <v>269732072726477.19</v>
      </c>
      <c r="D39" s="259">
        <f t="shared" si="4"/>
        <v>352703949221125</v>
      </c>
      <c r="E39" s="259">
        <f t="shared" si="4"/>
        <v>397059059674231</v>
      </c>
      <c r="F39" s="259">
        <f t="shared" si="4"/>
        <v>442380701621798.75</v>
      </c>
      <c r="G39" s="259">
        <f t="shared" si="4"/>
        <v>593162924023564.38</v>
      </c>
      <c r="H39" s="259">
        <f t="shared" si="4"/>
        <v>776340593922933.5</v>
      </c>
      <c r="I39" s="259">
        <f t="shared" si="4"/>
        <v>950542466143249.38</v>
      </c>
      <c r="J39" s="259">
        <f t="shared" si="4"/>
        <v>1071897391017587</v>
      </c>
    </row>
    <row r="40" spans="1:10" x14ac:dyDescent="0.35">
      <c r="A40" t="s">
        <v>159</v>
      </c>
      <c r="B40" s="260" t="s">
        <v>2</v>
      </c>
      <c r="C40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</row>
    <row r="41" spans="1:10" x14ac:dyDescent="0.35">
      <c r="A41" s="4" t="s">
        <v>159</v>
      </c>
      <c r="B41" s="267" t="s">
        <v>3</v>
      </c>
      <c r="C41" s="259">
        <f t="shared" ref="C41:J41" si="5">B11*PJ_to_BTU</f>
        <v>819376991742010.75</v>
      </c>
      <c r="D41" s="259">
        <f t="shared" si="5"/>
        <v>1092316829466214.6</v>
      </c>
      <c r="E41" s="259">
        <f t="shared" si="5"/>
        <v>1223498165059987</v>
      </c>
      <c r="F41" s="259">
        <f t="shared" si="5"/>
        <v>1354314005792891.3</v>
      </c>
      <c r="G41" s="259">
        <f t="shared" si="5"/>
        <v>1748793326464371.8</v>
      </c>
      <c r="H41" s="259">
        <f t="shared" si="5"/>
        <v>2125359690746324.3</v>
      </c>
      <c r="I41" s="259">
        <f t="shared" si="5"/>
        <v>2468062553402488</v>
      </c>
      <c r="J41" s="259">
        <f t="shared" si="5"/>
        <v>2767239261304503.5</v>
      </c>
    </row>
    <row r="42" spans="1:10" x14ac:dyDescent="0.35">
      <c r="A42" s="4" t="s">
        <v>159</v>
      </c>
      <c r="B42" s="267" t="s">
        <v>4</v>
      </c>
      <c r="C42" s="316">
        <f>0</f>
        <v>0</v>
      </c>
      <c r="D42" s="316">
        <f>0</f>
        <v>0</v>
      </c>
      <c r="E42" s="316">
        <f>0</f>
        <v>0</v>
      </c>
      <c r="F42" s="316">
        <f>0</f>
        <v>0</v>
      </c>
      <c r="G42" s="316">
        <f>0</f>
        <v>0</v>
      </c>
      <c r="H42" s="316">
        <f>0</f>
        <v>0</v>
      </c>
      <c r="I42" s="316">
        <f>0</f>
        <v>0</v>
      </c>
      <c r="J42" s="316">
        <f>0</f>
        <v>0</v>
      </c>
    </row>
    <row r="43" spans="1:10" x14ac:dyDescent="0.35">
      <c r="A43" s="4" t="s">
        <v>159</v>
      </c>
      <c r="B43" s="267" t="s">
        <v>5</v>
      </c>
      <c r="C43" s="259">
        <f t="shared" ref="C43:J43" si="6">B8*PJ_to_BTU</f>
        <v>136074566870724.08</v>
      </c>
      <c r="D43" s="259">
        <f t="shared" si="6"/>
        <v>152846185248015.44</v>
      </c>
      <c r="E43" s="259">
        <f t="shared" si="6"/>
        <v>165029496807355.63</v>
      </c>
      <c r="F43" s="259">
        <f t="shared" si="6"/>
        <v>178295150332820.97</v>
      </c>
      <c r="G43" s="259">
        <f t="shared" si="6"/>
        <v>215072143428373.06</v>
      </c>
      <c r="H43" s="259">
        <f t="shared" si="6"/>
        <v>258216877830846.78</v>
      </c>
      <c r="I43" s="259">
        <f t="shared" si="6"/>
        <v>306382753169621.13</v>
      </c>
      <c r="J43" s="259">
        <f t="shared" si="6"/>
        <v>358572036406455.19</v>
      </c>
    </row>
    <row r="44" spans="1:10" x14ac:dyDescent="0.35">
      <c r="A44" s="4" t="s">
        <v>159</v>
      </c>
      <c r="B44" s="267" t="s">
        <v>6</v>
      </c>
      <c r="C44" s="319" t="s">
        <v>177</v>
      </c>
      <c r="D44" s="319"/>
      <c r="E44" s="319"/>
      <c r="F44" s="319"/>
      <c r="G44" s="319"/>
      <c r="H44" s="319"/>
      <c r="I44" s="319"/>
      <c r="J44" s="319"/>
    </row>
    <row r="45" spans="1:10" x14ac:dyDescent="0.35">
      <c r="A45" s="4" t="s">
        <v>159</v>
      </c>
      <c r="B45" s="260" t="s">
        <v>8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</row>
  </sheetData>
  <mergeCells count="2">
    <mergeCell ref="C38:J38"/>
    <mergeCell ref="C44:J4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A5" sqref="A5"/>
    </sheetView>
  </sheetViews>
  <sheetFormatPr defaultRowHeight="14.5" x14ac:dyDescent="0.35"/>
  <cols>
    <col min="1" max="1" width="16.08984375" customWidth="1"/>
    <col min="3" max="3" width="16.6328125" customWidth="1"/>
    <col min="4" max="4" width="21.81640625" customWidth="1"/>
    <col min="5" max="5" width="15.6328125" customWidth="1"/>
  </cols>
  <sheetData>
    <row r="1" spans="1:5" s="4" customFormat="1" x14ac:dyDescent="0.35">
      <c r="A1" s="257">
        <v>2015</v>
      </c>
      <c r="B1" s="255"/>
      <c r="C1" s="255"/>
      <c r="D1" s="255"/>
      <c r="E1" s="255"/>
    </row>
    <row r="2" spans="1:5" x14ac:dyDescent="0.35">
      <c r="C2" t="s">
        <v>161</v>
      </c>
      <c r="D2" t="s">
        <v>162</v>
      </c>
      <c r="E2" t="s">
        <v>7</v>
      </c>
    </row>
    <row r="3" spans="1:5" x14ac:dyDescent="0.35">
      <c r="A3" t="s">
        <v>158</v>
      </c>
      <c r="B3" t="s">
        <v>160</v>
      </c>
      <c r="C3" s="254">
        <v>5426404000</v>
      </c>
      <c r="D3" s="254">
        <v>2227377000</v>
      </c>
      <c r="E3">
        <f>SUM(C3:D3)</f>
        <v>7653781000</v>
      </c>
    </row>
    <row r="4" spans="1:5" x14ac:dyDescent="0.35">
      <c r="A4" t="s">
        <v>159</v>
      </c>
      <c r="B4" s="4" t="s">
        <v>160</v>
      </c>
      <c r="C4" s="254">
        <v>502413000</v>
      </c>
      <c r="D4" s="254">
        <v>328381000</v>
      </c>
      <c r="E4" s="4">
        <f>SUM(C4:D4)</f>
        <v>830794000</v>
      </c>
    </row>
    <row r="5" spans="1:5" x14ac:dyDescent="0.35">
      <c r="A5" t="s">
        <v>163</v>
      </c>
      <c r="B5" s="4" t="s">
        <v>160</v>
      </c>
      <c r="C5" s="254">
        <v>11804000</v>
      </c>
      <c r="D5" s="254">
        <v>12833000</v>
      </c>
      <c r="E5" s="4">
        <f>SUM(C5:D5)</f>
        <v>24637000</v>
      </c>
    </row>
    <row r="7" spans="1:5" x14ac:dyDescent="0.35">
      <c r="A7" s="7" t="s">
        <v>164</v>
      </c>
      <c r="B7" s="255"/>
      <c r="C7" s="255"/>
    </row>
    <row r="8" spans="1:5" x14ac:dyDescent="0.35">
      <c r="A8" t="s">
        <v>158</v>
      </c>
      <c r="B8" t="s">
        <v>166</v>
      </c>
      <c r="C8" s="256">
        <f>$E3/SUM($E$3:$E$5)</f>
        <v>0.8994700096789221</v>
      </c>
    </row>
    <row r="9" spans="1:5" x14ac:dyDescent="0.35">
      <c r="A9" t="s">
        <v>165</v>
      </c>
      <c r="B9" t="s">
        <v>166</v>
      </c>
      <c r="C9" s="256">
        <f>($E4+$E5)/SUM($E$3:$E$5)</f>
        <v>0.10052999032107791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1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9.1796875" defaultRowHeight="14.5" x14ac:dyDescent="0.35"/>
  <cols>
    <col min="1" max="1" width="40.1796875" style="4" customWidth="1"/>
    <col min="2" max="3" width="11.81640625" style="4" bestFit="1" customWidth="1"/>
    <col min="4" max="6" width="9.54296875" style="4" bestFit="1" customWidth="1"/>
    <col min="7" max="8" width="11.81640625" style="4" bestFit="1" customWidth="1"/>
    <col min="9" max="11" width="9.54296875" style="4" bestFit="1" customWidth="1"/>
    <col min="12" max="12" width="11.81640625" style="4" bestFit="1" customWidth="1"/>
    <col min="13" max="13" width="10.81640625" style="4" bestFit="1" customWidth="1"/>
    <col min="14" max="16" width="9.54296875" style="4" bestFit="1" customWidth="1"/>
    <col min="17" max="18" width="11.81640625" style="4" bestFit="1" customWidth="1"/>
    <col min="19" max="21" width="9.54296875" style="4" bestFit="1" customWidth="1"/>
    <col min="22" max="23" width="11.81640625" style="4" bestFit="1" customWidth="1"/>
    <col min="24" max="26" width="9.54296875" style="4" bestFit="1" customWidth="1"/>
    <col min="27" max="27" width="11.81640625" style="4" bestFit="1" customWidth="1"/>
    <col min="28" max="28" width="9.1796875" style="4" customWidth="1"/>
    <col min="29" max="31" width="9.1796875" style="4"/>
    <col min="32" max="33" width="11.81640625" style="4" bestFit="1" customWidth="1"/>
    <col min="34" max="36" width="9.1796875" style="4"/>
    <col min="37" max="37" width="11.81640625" style="4" bestFit="1" customWidth="1"/>
    <col min="38" max="16384" width="9.1796875" style="4"/>
  </cols>
  <sheetData>
    <row r="1" spans="1:37" x14ac:dyDescent="0.35">
      <c r="A1" s="1" t="s">
        <v>1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37" x14ac:dyDescent="0.35">
      <c r="A2" s="1" t="s">
        <v>2</v>
      </c>
      <c r="B2" s="259">
        <f>Calculations!C34</f>
        <v>715896263820626.75</v>
      </c>
      <c r="C2" s="4">
        <f>TREND(Calculations!$C34:$D34,Calculations!$C$33:$D$33,'BFFU-passengers'!C$1)</f>
        <v>778593327446304</v>
      </c>
      <c r="D2" s="4">
        <f>TREND(Calculations!$C34:$D34,Calculations!$C$33:$D$33,'BFFU-passengers'!D$1)</f>
        <v>841290391072000</v>
      </c>
      <c r="E2" s="4">
        <f>TREND(Calculations!$C34:$D34,Calculations!$C$33:$D$33,'BFFU-passengers'!E$1)</f>
        <v>903987454697696</v>
      </c>
      <c r="F2" s="4">
        <f>TREND(Calculations!$C34:$D34,Calculations!$C$33:$D$33,'BFFU-passengers'!F$1)</f>
        <v>966684518323392</v>
      </c>
      <c r="G2" s="259">
        <f>Calculations!D34</f>
        <v>1029381581949083.3</v>
      </c>
      <c r="H2" s="4">
        <f>TREND(Calculations!$D34:$E34,Calculations!$D$33:$E$33,'BFFU-passengers'!H$1)</f>
        <v>1061033083568296</v>
      </c>
      <c r="I2" s="4">
        <f>TREND(Calculations!$D34:$E34,Calculations!$D$33:$E$33,'BFFU-passengers'!I$1)</f>
        <v>1092684585187512</v>
      </c>
      <c r="J2" s="4">
        <f>TREND(Calculations!$D34:$E34,Calculations!$D$33:$E$33,'BFFU-passengers'!J$1)</f>
        <v>1124336086806720</v>
      </c>
      <c r="K2" s="4">
        <f>TREND(Calculations!$D34:$E34,Calculations!$D$33:$E$33,'BFFU-passengers'!K$1)</f>
        <v>1155987588425936</v>
      </c>
      <c r="L2" s="259">
        <f>Calculations!E34</f>
        <v>1187639090045142.3</v>
      </c>
      <c r="M2" s="4">
        <f>TREND(Calculations!$E34:$F34,Calculations!$E$33:$F$33,'BFFU-passengers'!M$1)</f>
        <v>1219737435906048</v>
      </c>
      <c r="N2" s="4">
        <f>TREND(Calculations!$E34:$F34,Calculations!$E$33:$F$33,'BFFU-passengers'!N$1)</f>
        <v>1251835781766944</v>
      </c>
      <c r="O2" s="4">
        <f>TREND(Calculations!$E34:$F34,Calculations!$E$33:$F$33,'BFFU-passengers'!O$1)</f>
        <v>1283934127627848</v>
      </c>
      <c r="P2" s="4">
        <f>TREND(Calculations!$E34:$F34,Calculations!$E$33:$F$33,'BFFU-passengers'!P$1)</f>
        <v>1316032473488744</v>
      </c>
      <c r="Q2" s="259">
        <f>Calculations!F34</f>
        <v>1348130819349635</v>
      </c>
      <c r="R2" s="4">
        <f>TREND(Calculations!$F34:$G34,Calculations!$F$33:$G$33,'BFFU-passengers'!R$1)</f>
        <v>1459154430373696</v>
      </c>
      <c r="S2" s="4">
        <f>TREND(Calculations!$F34:$G34,Calculations!$F$33:$G$33,'BFFU-passengers'!S$1)</f>
        <v>1570178041397760</v>
      </c>
      <c r="T2" s="4">
        <f>TREND(Calculations!$F34:$G34,Calculations!$F$33:$G$33,'BFFU-passengers'!T$1)</f>
        <v>1681201652421792</v>
      </c>
      <c r="U2" s="4">
        <f>TREND(Calculations!$F34:$G34,Calculations!$F$33:$G$33,'BFFU-passengers'!U$1)</f>
        <v>1792225263445856</v>
      </c>
      <c r="V2" s="259">
        <f>Calculations!G34</f>
        <v>1903248874469888.3</v>
      </c>
      <c r="W2" s="4">
        <f>TREND(Calculations!$G34:$H34,Calculations!$G$33:$H$33,'BFFU-passengers'!W$1)</f>
        <v>2041266847652800</v>
      </c>
      <c r="X2" s="4">
        <f>TREND(Calculations!$G34:$H34,Calculations!$G$33:$H$33,'BFFU-passengers'!X$1)</f>
        <v>2179284820835744</v>
      </c>
      <c r="Y2" s="4">
        <f>TREND(Calculations!$G34:$H34,Calculations!$G$33:$H$33,'BFFU-passengers'!Y$1)</f>
        <v>2317302794018656</v>
      </c>
      <c r="Z2" s="4">
        <f>TREND(Calculations!$G34:$H34,Calculations!$G$33:$H$33,'BFFU-passengers'!Z$1)</f>
        <v>2455320767201600</v>
      </c>
      <c r="AA2" s="259">
        <f>Calculations!H34</f>
        <v>2593338740384540.5</v>
      </c>
      <c r="AB2" s="4">
        <f>TREND(Calculations!$H34:$I34,Calculations!$H$33:$I$33,'BFFU-passengers'!AB$1)</f>
        <v>2733478436754176</v>
      </c>
      <c r="AC2" s="4">
        <f>TREND(Calculations!$H34:$I34,Calculations!$H$33:$I$33,'BFFU-passengers'!AC$1)</f>
        <v>2873618133123808</v>
      </c>
      <c r="AD2" s="4">
        <f>TREND(Calculations!$H34:$I34,Calculations!$H$33:$I$33,'BFFU-passengers'!AD$1)</f>
        <v>3013757829493440</v>
      </c>
      <c r="AE2" s="4">
        <f>TREND(Calculations!$H34:$I34,Calculations!$H$33:$I$33,'BFFU-passengers'!AE$1)</f>
        <v>3153897525863072</v>
      </c>
      <c r="AF2" s="259">
        <f>Calculations!I34</f>
        <v>3294037222232679</v>
      </c>
      <c r="AG2" s="4">
        <f>TREND(Calculations!$I34:$J34,Calculations!$I$33:$J$33,'BFFU-passengers'!AG$1)</f>
        <v>3440895545572608</v>
      </c>
      <c r="AH2" s="4">
        <f>TREND(Calculations!$I34:$J34,Calculations!$I$33:$J$33,'BFFU-passengers'!AH$1)</f>
        <v>3587753868912576</v>
      </c>
      <c r="AI2" s="4">
        <f>TREND(Calculations!$I34:$J34,Calculations!$I$33:$J$33,'BFFU-passengers'!AI$1)</f>
        <v>3734612192252480</v>
      </c>
      <c r="AJ2" s="4">
        <f>TREND(Calculations!$I34:$J34,Calculations!$I$33:$J$33,'BFFU-passengers'!AJ$1)</f>
        <v>3881470515592384</v>
      </c>
      <c r="AK2" s="259">
        <f>Calculations!J34</f>
        <v>4028328838932328.5</v>
      </c>
    </row>
    <row r="3" spans="1:37" s="253" customFormat="1" x14ac:dyDescent="0.35">
      <c r="A3" s="258" t="s">
        <v>3</v>
      </c>
      <c r="B3" s="259">
        <f>Calculations!C35</f>
        <v>395470515436523.13</v>
      </c>
      <c r="C3" s="4">
        <f>TREND(Calculations!$C35:$D35,Calculations!$C$33:$D$33,'BFFU-passengers'!C$1)</f>
        <v>404682739154216</v>
      </c>
      <c r="D3" s="4">
        <f>TREND(Calculations!$C35:$D35,Calculations!$C$33:$D$33,'BFFU-passengers'!D$1)</f>
        <v>413894962871908</v>
      </c>
      <c r="E3" s="4">
        <f>TREND(Calculations!$C35:$D35,Calculations!$C$33:$D$33,'BFFU-passengers'!E$1)</f>
        <v>423107186589600</v>
      </c>
      <c r="F3" s="4">
        <f>TREND(Calculations!$C35:$D35,Calculations!$C$33:$D$33,'BFFU-passengers'!F$1)</f>
        <v>432319410307296</v>
      </c>
      <c r="G3" s="259">
        <f>Calculations!D35</f>
        <v>441531634024990.88</v>
      </c>
      <c r="H3" s="4">
        <f>TREND(Calculations!$D35:$E35,Calculations!$D$33:$E$33,'BFFU-passengers'!H$1)</f>
        <v>447710820462684</v>
      </c>
      <c r="I3" s="4">
        <f>TREND(Calculations!$D35:$E35,Calculations!$D$33:$E$33,'BFFU-passengers'!I$1)</f>
        <v>453890006900376</v>
      </c>
      <c r="J3" s="4">
        <f>TREND(Calculations!$D35:$E35,Calculations!$D$33:$E$33,'BFFU-passengers'!J$1)</f>
        <v>460069193338066</v>
      </c>
      <c r="K3" s="4">
        <f>TREND(Calculations!$D35:$E35,Calculations!$D$33:$E$33,'BFFU-passengers'!K$1)</f>
        <v>466248379775758</v>
      </c>
      <c r="L3" s="259">
        <f>Calculations!E35</f>
        <v>472427566213448.75</v>
      </c>
      <c r="M3" s="4">
        <f>TREND(Calculations!$E35:$F35,Calculations!$E$33:$F$33,'BFFU-passengers'!M$1)</f>
        <v>479036922690204</v>
      </c>
      <c r="N3" s="4">
        <f>TREND(Calculations!$E35:$F35,Calculations!$E$33:$F$33,'BFFU-passengers'!N$1)</f>
        <v>485646279166958</v>
      </c>
      <c r="O3" s="4">
        <f>TREND(Calculations!$E35:$F35,Calculations!$E$33:$F$33,'BFFU-passengers'!O$1)</f>
        <v>492255635643712</v>
      </c>
      <c r="P3" s="4">
        <f>TREND(Calculations!$E35:$F35,Calculations!$E$33:$F$33,'BFFU-passengers'!P$1)</f>
        <v>498864992120466</v>
      </c>
      <c r="Q3" s="259">
        <f>Calculations!F35</f>
        <v>505474348597218.94</v>
      </c>
      <c r="R3" s="4">
        <f>TREND(Calculations!$F35:$G35,Calculations!$F$33:$G$33,'BFFU-passengers'!R$1)</f>
        <v>519760699514604</v>
      </c>
      <c r="S3" s="4">
        <f>TREND(Calculations!$F35:$G35,Calculations!$F$33:$G$33,'BFFU-passengers'!S$1)</f>
        <v>534047050431988</v>
      </c>
      <c r="T3" s="4">
        <f>TREND(Calculations!$F35:$G35,Calculations!$F$33:$G$33,'BFFU-passengers'!T$1)</f>
        <v>548333401349376</v>
      </c>
      <c r="U3" s="4">
        <f>TREND(Calculations!$F35:$G35,Calculations!$F$33:$G$33,'BFFU-passengers'!U$1)</f>
        <v>562619752266764</v>
      </c>
      <c r="V3" s="259">
        <f>Calculations!G35</f>
        <v>576906103184151</v>
      </c>
      <c r="W3" s="4">
        <f>TREND(Calculations!$G35:$H35,Calculations!$G$33:$H$33,'BFFU-passengers'!W$1)</f>
        <v>583128174667734</v>
      </c>
      <c r="X3" s="4">
        <f>TREND(Calculations!$G35:$H35,Calculations!$G$33:$H$33,'BFFU-passengers'!X$1)</f>
        <v>589350246151320</v>
      </c>
      <c r="Y3" s="4">
        <f>TREND(Calculations!$G35:$H35,Calculations!$G$33:$H$33,'BFFU-passengers'!Y$1)</f>
        <v>595572317634904</v>
      </c>
      <c r="Z3" s="4">
        <f>TREND(Calculations!$G35:$H35,Calculations!$G$33:$H$33,'BFFU-passengers'!Z$1)</f>
        <v>601794389118488</v>
      </c>
      <c r="AA3" s="259">
        <f>Calculations!H35</f>
        <v>608016460602074</v>
      </c>
      <c r="AB3" s="4">
        <f>TREND(Calculations!$H35:$I35,Calculations!$H$33:$I$33,'BFFU-passengers'!AB$1)</f>
        <v>613322148345904</v>
      </c>
      <c r="AC3" s="4">
        <f>TREND(Calculations!$H35:$I35,Calculations!$H$33:$I$33,'BFFU-passengers'!AC$1)</f>
        <v>618627836089734</v>
      </c>
      <c r="AD3" s="4">
        <f>TREND(Calculations!$H35:$I35,Calculations!$H$33:$I$33,'BFFU-passengers'!AD$1)</f>
        <v>623933523833564</v>
      </c>
      <c r="AE3" s="4">
        <f>TREND(Calculations!$H35:$I35,Calculations!$H$33:$I$33,'BFFU-passengers'!AE$1)</f>
        <v>629239211577396</v>
      </c>
      <c r="AF3" s="259">
        <f>Calculations!I35</f>
        <v>634544899321227.5</v>
      </c>
      <c r="AG3" s="4">
        <f>TREND(Calculations!$I35:$J35,Calculations!$I$33:$J$33,'BFFU-passengers'!AG$1)</f>
        <v>640437410296576</v>
      </c>
      <c r="AH3" s="4">
        <f>TREND(Calculations!$I35:$J35,Calculations!$I$33:$J$33,'BFFU-passengers'!AH$1)</f>
        <v>646329921271922</v>
      </c>
      <c r="AI3" s="4">
        <f>TREND(Calculations!$I35:$J35,Calculations!$I$33:$J$33,'BFFU-passengers'!AI$1)</f>
        <v>652222432247268</v>
      </c>
      <c r="AJ3" s="4">
        <f>TREND(Calculations!$I35:$J35,Calculations!$I$33:$J$33,'BFFU-passengers'!AJ$1)</f>
        <v>658114943222614</v>
      </c>
      <c r="AK3" s="259">
        <f>Calculations!J35</f>
        <v>664007454197958.63</v>
      </c>
    </row>
    <row r="4" spans="1:37" s="253" customFormat="1" x14ac:dyDescent="0.35">
      <c r="A4" s="258" t="s">
        <v>4</v>
      </c>
      <c r="B4" s="259">
        <f>Calculations!C36</f>
        <v>269501584820529.66</v>
      </c>
      <c r="C4" s="4">
        <f>TREND(Calculations!$C36:$D36,Calculations!$C$33:$D$33,'BFFU-passengers'!C$1)</f>
        <v>289594879500592</v>
      </c>
      <c r="D4" s="4">
        <f>TREND(Calculations!$C36:$D36,Calculations!$C$33:$D$33,'BFFU-passengers'!D$1)</f>
        <v>309688174180664</v>
      </c>
      <c r="E4" s="4">
        <f>TREND(Calculations!$C36:$D36,Calculations!$C$33:$D$33,'BFFU-passengers'!E$1)</f>
        <v>329781468860728</v>
      </c>
      <c r="F4" s="4">
        <f>TREND(Calculations!$C36:$D36,Calculations!$C$33:$D$33,'BFFU-passengers'!F$1)</f>
        <v>349874763540792</v>
      </c>
      <c r="G4" s="259">
        <f>Calculations!D36</f>
        <v>369968058220864.38</v>
      </c>
      <c r="H4" s="4">
        <f>TREND(Calculations!$D36:$E36,Calculations!$D$33:$E$33,'BFFU-passengers'!H$1)</f>
        <v>386840926064896</v>
      </c>
      <c r="I4" s="4">
        <f>TREND(Calculations!$D36:$E36,Calculations!$D$33:$E$33,'BFFU-passengers'!I$1)</f>
        <v>403713793908928</v>
      </c>
      <c r="J4" s="4">
        <f>TREND(Calculations!$D36:$E36,Calculations!$D$33:$E$33,'BFFU-passengers'!J$1)</f>
        <v>420586661752960</v>
      </c>
      <c r="K4" s="4">
        <f>TREND(Calculations!$D36:$E36,Calculations!$D$33:$E$33,'BFFU-passengers'!K$1)</f>
        <v>437459529596992</v>
      </c>
      <c r="L4" s="259">
        <f>Calculations!E36</f>
        <v>454332397441025.5</v>
      </c>
      <c r="M4" s="4">
        <f>TREND(Calculations!$E36:$F36,Calculations!$E$33:$F$33,'BFFU-passengers'!M$1)</f>
        <v>475625481721800</v>
      </c>
      <c r="N4" s="4">
        <f>TREND(Calculations!$E36:$F36,Calculations!$E$33:$F$33,'BFFU-passengers'!N$1)</f>
        <v>496918566002576</v>
      </c>
      <c r="O4" s="4">
        <f>TREND(Calculations!$E36:$F36,Calculations!$E$33:$F$33,'BFFU-passengers'!O$1)</f>
        <v>518211650283352</v>
      </c>
      <c r="P4" s="4">
        <f>TREND(Calculations!$E36:$F36,Calculations!$E$33:$F$33,'BFFU-passengers'!P$1)</f>
        <v>539504734564136</v>
      </c>
      <c r="Q4" s="259">
        <f>Calculations!F36</f>
        <v>560797818844910.69</v>
      </c>
      <c r="R4" s="4">
        <f>TREND(Calculations!$F36:$G36,Calculations!$F$33:$G$33,'BFFU-passengers'!R$1)</f>
        <v>596288828622632</v>
      </c>
      <c r="S4" s="4">
        <f>TREND(Calculations!$F36:$G36,Calculations!$F$33:$G$33,'BFFU-passengers'!S$1)</f>
        <v>631779838400344</v>
      </c>
      <c r="T4" s="4">
        <f>TREND(Calculations!$F36:$G36,Calculations!$F$33:$G$33,'BFFU-passengers'!T$1)</f>
        <v>667270848178056</v>
      </c>
      <c r="U4" s="4">
        <f>TREND(Calculations!$F36:$G36,Calculations!$F$33:$G$33,'BFFU-passengers'!U$1)</f>
        <v>702761857955784</v>
      </c>
      <c r="V4" s="259">
        <f>Calculations!G36</f>
        <v>738252867733505.63</v>
      </c>
      <c r="W4" s="4">
        <f>TREND(Calculations!$G36:$H36,Calculations!$G$33:$H$33,'BFFU-passengers'!W$1)</f>
        <v>787204039170928</v>
      </c>
      <c r="X4" s="4">
        <f>TREND(Calculations!$G36:$H36,Calculations!$G$33:$H$33,'BFFU-passengers'!X$1)</f>
        <v>836155210608368</v>
      </c>
      <c r="Y4" s="4">
        <f>TREND(Calculations!$G36:$H36,Calculations!$G$33:$H$33,'BFFU-passengers'!Y$1)</f>
        <v>885106382045808</v>
      </c>
      <c r="Z4" s="4">
        <f>TREND(Calculations!$G36:$H36,Calculations!$G$33:$H$33,'BFFU-passengers'!Z$1)</f>
        <v>934057553483232</v>
      </c>
      <c r="AA4" s="259">
        <f>Calculations!H36</f>
        <v>983008724920685.38</v>
      </c>
      <c r="AB4" s="4">
        <f>TREND(Calculations!$H36:$I36,Calculations!$H$33:$I$33,'BFFU-passengers'!AB$1)</f>
        <v>1027619025198080</v>
      </c>
      <c r="AC4" s="4">
        <f>TREND(Calculations!$H36:$I36,Calculations!$H$33:$I$33,'BFFU-passengers'!AC$1)</f>
        <v>1072229325475456</v>
      </c>
      <c r="AD4" s="4">
        <f>TREND(Calculations!$H36:$I36,Calculations!$H$33:$I$33,'BFFU-passengers'!AD$1)</f>
        <v>1116839625752848</v>
      </c>
      <c r="AE4" s="4">
        <f>TREND(Calculations!$H36:$I36,Calculations!$H$33:$I$33,'BFFU-passengers'!AE$1)</f>
        <v>1161449926030240</v>
      </c>
      <c r="AF4" s="259">
        <f>Calculations!I36</f>
        <v>1206060226307626</v>
      </c>
      <c r="AG4" s="4">
        <f>TREND(Calculations!$I36:$J36,Calculations!$I$33:$J$33,'BFFU-passengers'!AG$1)</f>
        <v>1239566549337096</v>
      </c>
      <c r="AH4" s="4">
        <f>TREND(Calculations!$I36:$J36,Calculations!$I$33:$J$33,'BFFU-passengers'!AH$1)</f>
        <v>1273072872366560</v>
      </c>
      <c r="AI4" s="4">
        <f>TREND(Calculations!$I36:$J36,Calculations!$I$33:$J$33,'BFFU-passengers'!AI$1)</f>
        <v>1306579195396032</v>
      </c>
      <c r="AJ4" s="4">
        <f>TREND(Calculations!$I36:$J36,Calculations!$I$33:$J$33,'BFFU-passengers'!AJ$1)</f>
        <v>1340085518425504</v>
      </c>
      <c r="AK4" s="259">
        <f>Calculations!J36</f>
        <v>1373591841454972.5</v>
      </c>
    </row>
    <row r="5" spans="1:37" s="253" customFormat="1" x14ac:dyDescent="0.35">
      <c r="A5" s="258" t="s">
        <v>5</v>
      </c>
      <c r="B5" s="259">
        <f>Calculations!C37</f>
        <v>36557730704790.016</v>
      </c>
      <c r="C5" s="4">
        <f>TREND(Calculations!$C37:$D37,Calculations!$C$33:$D$33,'BFFU-passengers'!C$1)</f>
        <v>37805627256992.5</v>
      </c>
      <c r="D5" s="4">
        <f>TREND(Calculations!$C37:$D37,Calculations!$C$33:$D$33,'BFFU-passengers'!D$1)</f>
        <v>39053523809194.5</v>
      </c>
      <c r="E5" s="4">
        <f>TREND(Calculations!$C37:$D37,Calculations!$C$33:$D$33,'BFFU-passengers'!E$1)</f>
        <v>40301420361397</v>
      </c>
      <c r="F5" s="4">
        <f>TREND(Calculations!$C37:$D37,Calculations!$C$33:$D$33,'BFFU-passengers'!F$1)</f>
        <v>41549316913599.5</v>
      </c>
      <c r="G5" s="259">
        <f>Calculations!D37</f>
        <v>42797213465801.844</v>
      </c>
      <c r="H5" s="4">
        <f>TREND(Calculations!$D37:$E37,Calculations!$D$33:$E$33,'BFFU-passengers'!H$1)</f>
        <v>43510608351076.5</v>
      </c>
      <c r="I5" s="4">
        <f>TREND(Calculations!$D37:$E37,Calculations!$D$33:$E$33,'BFFU-passengers'!I$1)</f>
        <v>44224003236351.5</v>
      </c>
      <c r="J5" s="4">
        <f>TREND(Calculations!$D37:$E37,Calculations!$D$33:$E$33,'BFFU-passengers'!J$1)</f>
        <v>44937398121626.25</v>
      </c>
      <c r="K5" s="4">
        <f>TREND(Calculations!$D37:$E37,Calculations!$D$33:$E$33,'BFFU-passengers'!K$1)</f>
        <v>45650793006901</v>
      </c>
      <c r="L5" s="259">
        <f>Calculations!E37</f>
        <v>46364187892175.859</v>
      </c>
      <c r="M5" s="4">
        <f>TREND(Calculations!$E37:$F37,Calculations!$E$33:$F$33,'BFFU-passengers'!M$1)</f>
        <v>47079908009907.75</v>
      </c>
      <c r="N5" s="4">
        <f>TREND(Calculations!$E37:$F37,Calculations!$E$33:$F$33,'BFFU-passengers'!N$1)</f>
        <v>47795628127640</v>
      </c>
      <c r="O5" s="4">
        <f>TREND(Calculations!$E37:$F37,Calculations!$E$33:$F$33,'BFFU-passengers'!O$1)</f>
        <v>48511348245372</v>
      </c>
      <c r="P5" s="4">
        <f>TREND(Calculations!$E37:$F37,Calculations!$E$33:$F$33,'BFFU-passengers'!P$1)</f>
        <v>49227068363104</v>
      </c>
      <c r="Q5" s="259">
        <f>Calculations!F37</f>
        <v>49942788480836.359</v>
      </c>
      <c r="R5" s="4">
        <f>TREND(Calculations!$F37:$G37,Calculations!$F$33:$G$33,'BFFU-passengers'!R$1)</f>
        <v>51840302025594.5</v>
      </c>
      <c r="S5" s="4">
        <f>TREND(Calculations!$F37:$G37,Calculations!$F$33:$G$33,'BFFU-passengers'!S$1)</f>
        <v>53737815570352.5</v>
      </c>
      <c r="T5" s="4">
        <f>TREND(Calculations!$F37:$G37,Calculations!$F$33:$G$33,'BFFU-passengers'!T$1)</f>
        <v>55635329115110.5</v>
      </c>
      <c r="U5" s="4">
        <f>TREND(Calculations!$F37:$G37,Calculations!$F$33:$G$33,'BFFU-passengers'!U$1)</f>
        <v>57532842659868.5</v>
      </c>
      <c r="V5" s="259">
        <f>Calculations!G37</f>
        <v>59430356204626.68</v>
      </c>
      <c r="W5" s="4">
        <f>TREND(Calculations!$G37:$H37,Calculations!$G$33:$H$33,'BFFU-passengers'!W$1)</f>
        <v>61187717976899</v>
      </c>
      <c r="X5" s="4">
        <f>TREND(Calculations!$G37:$H37,Calculations!$G$33:$H$33,'BFFU-passengers'!X$1)</f>
        <v>62945079749172</v>
      </c>
      <c r="Y5" s="4">
        <f>TREND(Calculations!$G37:$H37,Calculations!$G$33:$H$33,'BFFU-passengers'!Y$1)</f>
        <v>64702441521444.5</v>
      </c>
      <c r="Z5" s="4">
        <f>TREND(Calculations!$G37:$H37,Calculations!$G$33:$H$33,'BFFU-passengers'!Z$1)</f>
        <v>66459803293717.5</v>
      </c>
      <c r="AA5" s="259">
        <f>Calculations!H37</f>
        <v>68217165065990.125</v>
      </c>
      <c r="AB5" s="4">
        <f>TREND(Calculations!$H37:$I37,Calculations!$H$33:$I$33,'BFFU-passengers'!AB$1)</f>
        <v>69727080036395</v>
      </c>
      <c r="AC5" s="4">
        <f>TREND(Calculations!$H37:$I37,Calculations!$H$33:$I$33,'BFFU-passengers'!AC$1)</f>
        <v>71236995006799.5</v>
      </c>
      <c r="AD5" s="4">
        <f>TREND(Calculations!$H37:$I37,Calculations!$H$33:$I$33,'BFFU-passengers'!AD$1)</f>
        <v>72746909977204.5</v>
      </c>
      <c r="AE5" s="4">
        <f>TREND(Calculations!$H37:$I37,Calculations!$H$33:$I$33,'BFFU-passengers'!AE$1)</f>
        <v>74256824947609.5</v>
      </c>
      <c r="AF5" s="259">
        <f>Calculations!I37</f>
        <v>75766739918014.094</v>
      </c>
      <c r="AG5" s="4">
        <f>TREND(Calculations!$I37:$J37,Calculations!$I$33:$J$33,'BFFU-passengers'!AG$1)</f>
        <v>76977269123744</v>
      </c>
      <c r="AH5" s="4">
        <f>TREND(Calculations!$I37:$J37,Calculations!$I$33:$J$33,'BFFU-passengers'!AH$1)</f>
        <v>78187798329473.5</v>
      </c>
      <c r="AI5" s="4">
        <f>TREND(Calculations!$I37:$J37,Calculations!$I$33:$J$33,'BFFU-passengers'!AI$1)</f>
        <v>79398327535203.5</v>
      </c>
      <c r="AJ5" s="4">
        <f>TREND(Calculations!$I37:$J37,Calculations!$I$33:$J$33,'BFFU-passengers'!AJ$1)</f>
        <v>80608856740933.5</v>
      </c>
      <c r="AK5" s="259">
        <f>Calculations!J37</f>
        <v>81819385946663.234</v>
      </c>
    </row>
    <row r="6" spans="1:37" s="253" customFormat="1" x14ac:dyDescent="0.35">
      <c r="A6" s="258" t="s">
        <v>6</v>
      </c>
      <c r="B6" s="253">
        <f>SUM('IX.b.2 passenger intercity'!G159:G163)*BTU_per_TWh</f>
        <v>27346497021002.715</v>
      </c>
      <c r="C6" s="253">
        <f t="shared" ref="C6:F6" si="0">$B6+($G6-$B6)*(C$1-$B$1)/($G$1-$B$1)</f>
        <v>28259469577419.531</v>
      </c>
      <c r="D6" s="253">
        <f t="shared" si="0"/>
        <v>29172442133836.348</v>
      </c>
      <c r="E6" s="253">
        <f t="shared" si="0"/>
        <v>30085414690253.16</v>
      </c>
      <c r="F6" s="253">
        <f t="shared" si="0"/>
        <v>30998387246669.977</v>
      </c>
      <c r="G6" s="253">
        <f>SUM('IX.b.2 passenger intercity'!H159:H163)*BTU_per_TWh</f>
        <v>31911359803086.793</v>
      </c>
      <c r="H6" s="253">
        <f t="shared" ref="H6:K6" si="1">$G6+($L6-$G6)*(H$1-$G$1)/($L$1-$G$1)</f>
        <v>32976486517125.102</v>
      </c>
      <c r="I6" s="253">
        <f t="shared" si="1"/>
        <v>34041613231163.41</v>
      </c>
      <c r="J6" s="253">
        <f t="shared" si="1"/>
        <v>35106739945201.719</v>
      </c>
      <c r="K6" s="253">
        <f t="shared" si="1"/>
        <v>36171866659240.031</v>
      </c>
      <c r="L6" s="253">
        <f>SUM('IX.b.2 passenger intercity'!I159:I163)*BTU_per_TWh</f>
        <v>37236993373278.336</v>
      </c>
      <c r="M6" s="253">
        <f t="shared" ref="M6" si="2">$L6+($Q6-$L6)*(M$1-$L$1)/($Q$1-$L$1)</f>
        <v>38479618719352.023</v>
      </c>
      <c r="N6" s="253">
        <f t="shared" ref="N6:P6" si="3">$L6+($Q6-$L6)*(N$1-$L$1)/($Q$1-$L$1)</f>
        <v>39722244065425.719</v>
      </c>
      <c r="O6" s="253">
        <f t="shared" si="3"/>
        <v>40964869411499.406</v>
      </c>
      <c r="P6" s="253">
        <f t="shared" si="3"/>
        <v>42207494757573.102</v>
      </c>
      <c r="Q6" s="253">
        <f>SUM('IX.b.2 passenger intercity'!J159:J163)*BTU_per_TWh</f>
        <v>43450120103646.789</v>
      </c>
      <c r="R6" s="253">
        <f t="shared" ref="R6:U6" si="4">$Q6+($V6-$Q6)*(R$1-$Q$1)/($V$1-$Q$1)</f>
        <v>44900348391554.313</v>
      </c>
      <c r="S6" s="253">
        <f t="shared" si="4"/>
        <v>46350576679461.828</v>
      </c>
      <c r="T6" s="253">
        <f t="shared" si="4"/>
        <v>47800804967369.352</v>
      </c>
      <c r="U6" s="253">
        <f t="shared" si="4"/>
        <v>49251033255276.867</v>
      </c>
      <c r="V6" s="253">
        <f>SUM('IX.b.2 passenger intercity'!K159:K163)*BTU_per_TWh</f>
        <v>50701261543184.391</v>
      </c>
      <c r="W6" s="253">
        <f t="shared" ref="W6:Z6" si="5">$V6+($AA6-$V6)*(W$1-$V$1)/($AA$1-$V$1)</f>
        <v>52393394461854.563</v>
      </c>
      <c r="X6" s="253">
        <f t="shared" si="5"/>
        <v>54085527380524.734</v>
      </c>
      <c r="Y6" s="253">
        <f t="shared" si="5"/>
        <v>55777660299194.898</v>
      </c>
      <c r="Z6" s="253">
        <f t="shared" si="5"/>
        <v>57469793217865.07</v>
      </c>
      <c r="AA6" s="253">
        <f>SUM('IX.b.2 passenger intercity'!L159:L163)*BTU_per_TWh</f>
        <v>59161926136535.242</v>
      </c>
      <c r="AB6" s="253">
        <f t="shared" ref="AB6:AE6" si="6">$AA6+($AF6-$AA6)*(AB$1-$AA$1)/($AF$1-$AA$1)</f>
        <v>61137043561830.836</v>
      </c>
      <c r="AC6" s="253">
        <f t="shared" si="6"/>
        <v>63112160987126.43</v>
      </c>
      <c r="AD6" s="253">
        <f t="shared" si="6"/>
        <v>65087278412422.023</v>
      </c>
      <c r="AE6" s="253">
        <f t="shared" si="6"/>
        <v>67062395837717.617</v>
      </c>
      <c r="AF6" s="253">
        <f>SUM('IX.b.2 passenger intercity'!M159:M163)*BTU_per_TWh</f>
        <v>69037513263013.211</v>
      </c>
      <c r="AG6" s="253">
        <f t="shared" ref="AG6:AJ6" si="7">$AF6+($AK6-$AF6)*(AG$1-$AF$1)/($AK$1-$AF$1)</f>
        <v>71341548513933.609</v>
      </c>
      <c r="AH6" s="253">
        <f t="shared" si="7"/>
        <v>73645583764854.016</v>
      </c>
      <c r="AI6" s="253">
        <f t="shared" si="7"/>
        <v>75949619015774.422</v>
      </c>
      <c r="AJ6" s="253">
        <f t="shared" si="7"/>
        <v>78253654266694.828</v>
      </c>
      <c r="AK6" s="253">
        <f>SUM('IX.b.2 passenger intercity'!N159:N163)*BTU_per_TWh</f>
        <v>80557689517615.234</v>
      </c>
    </row>
    <row r="7" spans="1:37" x14ac:dyDescent="0.35">
      <c r="A7" s="1" t="s">
        <v>8</v>
      </c>
      <c r="B7" s="259">
        <f>Calculations!C39</f>
        <v>269732072726477.19</v>
      </c>
      <c r="C7" s="4">
        <f>TREND(Calculations!$C39:$D39,Calculations!$C$33:$D$33,'BFFU-passengers'!C$1)</f>
        <v>286326448025408</v>
      </c>
      <c r="D7" s="4">
        <f>TREND(Calculations!$C39:$D39,Calculations!$C$33:$D$33,'BFFU-passengers'!D$1)</f>
        <v>302920823324336</v>
      </c>
      <c r="E7" s="4">
        <f>TREND(Calculations!$C39:$D39,Calculations!$C$33:$D$33,'BFFU-passengers'!E$1)</f>
        <v>319515198623264</v>
      </c>
      <c r="F7" s="4">
        <f>TREND(Calculations!$C39:$D39,Calculations!$C$33:$D$33,'BFFU-passengers'!F$1)</f>
        <v>336109573922196</v>
      </c>
      <c r="G7" s="259">
        <f>Calculations!D39</f>
        <v>352703949221125</v>
      </c>
      <c r="H7" s="4">
        <f>TREND(Calculations!$D39:$E39,Calculations!$D$33:$E$33,'BFFU-passengers'!H$1)</f>
        <v>361574971311746</v>
      </c>
      <c r="I7" s="4">
        <f>TREND(Calculations!$D39:$E39,Calculations!$D$33:$E$33,'BFFU-passengers'!I$1)</f>
        <v>370445993402366</v>
      </c>
      <c r="J7" s="4">
        <f>TREND(Calculations!$D39:$E39,Calculations!$D$33:$E$33,'BFFU-passengers'!J$1)</f>
        <v>379317015492988</v>
      </c>
      <c r="K7" s="4">
        <f>TREND(Calculations!$D39:$E39,Calculations!$D$33:$E$33,'BFFU-passengers'!K$1)</f>
        <v>388188037583610</v>
      </c>
      <c r="L7" s="259">
        <f>Calculations!E39</f>
        <v>397059059674231</v>
      </c>
      <c r="M7" s="4">
        <f>TREND(Calculations!$E39:$F39,Calculations!$E$33:$F$33,'BFFU-passengers'!M$1)</f>
        <v>406123388063742</v>
      </c>
      <c r="N7" s="4">
        <f>TREND(Calculations!$E39:$F39,Calculations!$E$33:$F$33,'BFFU-passengers'!N$1)</f>
        <v>415187716453258</v>
      </c>
      <c r="O7" s="4">
        <f>TREND(Calculations!$E39:$F39,Calculations!$E$33:$F$33,'BFFU-passengers'!O$1)</f>
        <v>424252044842770</v>
      </c>
      <c r="P7" s="4">
        <f>TREND(Calculations!$E39:$F39,Calculations!$E$33:$F$33,'BFFU-passengers'!P$1)</f>
        <v>433316373232286</v>
      </c>
      <c r="Q7" s="259">
        <f>Calculations!F39</f>
        <v>442380701621798.75</v>
      </c>
      <c r="R7" s="4">
        <f>TREND(Calculations!$F39:$G39,Calculations!$F$33:$G$33,'BFFU-passengers'!R$1)</f>
        <v>472537146102152</v>
      </c>
      <c r="S7" s="4">
        <f>TREND(Calculations!$F39:$G39,Calculations!$F$33:$G$33,'BFFU-passengers'!S$1)</f>
        <v>502693590582504</v>
      </c>
      <c r="T7" s="4">
        <f>TREND(Calculations!$F39:$G39,Calculations!$F$33:$G$33,'BFFU-passengers'!T$1)</f>
        <v>532850035062856</v>
      </c>
      <c r="U7" s="4">
        <f>TREND(Calculations!$F39:$G39,Calculations!$F$33:$G$33,'BFFU-passengers'!U$1)</f>
        <v>563006479543208</v>
      </c>
      <c r="V7" s="259">
        <f>Calculations!G39</f>
        <v>593162924023564.38</v>
      </c>
      <c r="W7" s="4">
        <f>TREND(Calculations!$G39:$H39,Calculations!$G$33:$H$33,'BFFU-passengers'!W$1)</f>
        <v>629798458003440</v>
      </c>
      <c r="X7" s="4">
        <f>TREND(Calculations!$G39:$H39,Calculations!$G$33:$H$33,'BFFU-passengers'!X$1)</f>
        <v>666433991983312</v>
      </c>
      <c r="Y7" s="4">
        <f>TREND(Calculations!$G39:$H39,Calculations!$G$33:$H$33,'BFFU-passengers'!Y$1)</f>
        <v>703069525963184</v>
      </c>
      <c r="Z7" s="4">
        <f>TREND(Calculations!$G39:$H39,Calculations!$G$33:$H$33,'BFFU-passengers'!Z$1)</f>
        <v>739705059943056</v>
      </c>
      <c r="AA7" s="259">
        <f>Calculations!H39</f>
        <v>776340593922933.5</v>
      </c>
      <c r="AB7" s="4">
        <f>TREND(Calculations!$H39:$I39,Calculations!$H$33:$I$33,'BFFU-passengers'!AB$1)</f>
        <v>811180968366992</v>
      </c>
      <c r="AC7" s="4">
        <f>TREND(Calculations!$H39:$I39,Calculations!$H$33:$I$33,'BFFU-passengers'!AC$1)</f>
        <v>846021342811056</v>
      </c>
      <c r="AD7" s="4">
        <f>TREND(Calculations!$H39:$I39,Calculations!$H$33:$I$33,'BFFU-passengers'!AD$1)</f>
        <v>880861717255120</v>
      </c>
      <c r="AE7" s="4">
        <f>TREND(Calculations!$H39:$I39,Calculations!$H$33:$I$33,'BFFU-passengers'!AE$1)</f>
        <v>915702091699176</v>
      </c>
      <c r="AF7" s="259">
        <f>Calculations!I39</f>
        <v>950542466143249.38</v>
      </c>
      <c r="AG7" s="4">
        <f>TREND(Calculations!$I39:$J39,Calculations!$I$33:$J$33,'BFFU-passengers'!AG$1)</f>
        <v>974813451118112</v>
      </c>
      <c r="AH7" s="4">
        <f>TREND(Calculations!$I39:$J39,Calculations!$I$33:$J$33,'BFFU-passengers'!AH$1)</f>
        <v>999084436092984</v>
      </c>
      <c r="AI7" s="4">
        <f>TREND(Calculations!$I39:$J39,Calculations!$I$33:$J$33,'BFFU-passengers'!AI$1)</f>
        <v>1023355421067848</v>
      </c>
      <c r="AJ7" s="4">
        <f>TREND(Calculations!$I39:$J39,Calculations!$I$33:$J$33,'BFFU-passengers'!AJ$1)</f>
        <v>1047626406042712</v>
      </c>
      <c r="AK7" s="259">
        <f>Calculations!J39</f>
        <v>1071897391017587</v>
      </c>
    </row>
    <row r="11" spans="1:37" x14ac:dyDescent="0.35">
      <c r="B11" s="259"/>
      <c r="C11" s="259"/>
      <c r="D11" s="259"/>
      <c r="E11" s="259"/>
      <c r="F11" s="259"/>
      <c r="G11" s="259"/>
      <c r="H11" s="259"/>
      <c r="I11" s="259"/>
    </row>
    <row r="13" spans="1:37" x14ac:dyDescent="0.35">
      <c r="B13" s="259"/>
      <c r="C13" s="259"/>
      <c r="D13" s="259"/>
      <c r="E13" s="259"/>
      <c r="F13" s="259"/>
      <c r="G13" s="259"/>
      <c r="H13" s="259"/>
      <c r="I13" s="25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7"/>
  <sheetViews>
    <sheetView tabSelected="1" workbookViewId="0">
      <pane xSplit="1" ySplit="1" topLeftCell="W2" activePane="bottomRight" state="frozen"/>
      <selection pane="topRight" activeCell="B1" sqref="B1"/>
      <selection pane="bottomLeft" activeCell="A2" sqref="A2"/>
      <selection pane="bottomRight" activeCell="AB18" sqref="AB18"/>
    </sheetView>
  </sheetViews>
  <sheetFormatPr defaultColWidth="9.1796875" defaultRowHeight="14.5" x14ac:dyDescent="0.35"/>
  <cols>
    <col min="1" max="1" width="40.1796875" style="4" customWidth="1"/>
    <col min="2" max="31" width="11.81640625" style="4" bestFit="1" customWidth="1"/>
    <col min="32" max="32" width="10.81640625" style="4" bestFit="1" customWidth="1"/>
    <col min="33" max="37" width="11.81640625" style="4" bestFit="1" customWidth="1"/>
    <col min="38" max="16384" width="9.1796875" style="4"/>
  </cols>
  <sheetData>
    <row r="1" spans="1:37" x14ac:dyDescent="0.35">
      <c r="A1" s="1" t="s">
        <v>1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37" x14ac:dyDescent="0.35">
      <c r="A2" s="1" t="s">
        <v>2</v>
      </c>
      <c r="B2" s="253">
        <v>0</v>
      </c>
      <c r="C2" s="253">
        <f t="shared" ref="C2:C6" si="0">$B2+($G2-$B2)*(C$1-$B$1)/($G$1-$B$1)</f>
        <v>0</v>
      </c>
      <c r="D2" s="253">
        <f t="shared" ref="D2:F6" si="1">$B2+($G2-$B2)*(D$1-$B$1)/($G$1-$B$1)</f>
        <v>0</v>
      </c>
      <c r="E2" s="253">
        <f t="shared" si="1"/>
        <v>0</v>
      </c>
      <c r="F2" s="253">
        <f t="shared" si="1"/>
        <v>0</v>
      </c>
      <c r="G2" s="253">
        <v>0</v>
      </c>
      <c r="H2" s="253">
        <f t="shared" ref="H2:K6" si="2">$G2+($L2-$G2)*(H$1-$G$1)/($L$1-$G$1)</f>
        <v>0</v>
      </c>
      <c r="I2" s="253">
        <f t="shared" si="2"/>
        <v>0</v>
      </c>
      <c r="J2" s="253">
        <f t="shared" si="2"/>
        <v>0</v>
      </c>
      <c r="K2" s="253">
        <f t="shared" si="2"/>
        <v>0</v>
      </c>
      <c r="L2" s="253">
        <v>0</v>
      </c>
      <c r="M2" s="253">
        <f>$L2+($Q2-$L2)*(M$1-$L$1)/($Q$1-$L$1)</f>
        <v>0</v>
      </c>
      <c r="N2" s="253">
        <f t="shared" ref="N2:P7" si="3">$L2+($Q2-$L2)*(N$1-$L$1)/($Q$1-$L$1)</f>
        <v>0</v>
      </c>
      <c r="O2" s="253">
        <f t="shared" si="3"/>
        <v>0</v>
      </c>
      <c r="P2" s="253">
        <f t="shared" si="3"/>
        <v>0</v>
      </c>
      <c r="Q2" s="253">
        <v>0</v>
      </c>
      <c r="R2" s="253">
        <f t="shared" ref="R2:U6" si="4">$Q2+($V2-$Q2)*(R$1-$Q$1)/($V$1-$Q$1)</f>
        <v>0</v>
      </c>
      <c r="S2" s="253">
        <f t="shared" si="4"/>
        <v>0</v>
      </c>
      <c r="T2" s="253">
        <f t="shared" si="4"/>
        <v>0</v>
      </c>
      <c r="U2" s="253">
        <f t="shared" si="4"/>
        <v>0</v>
      </c>
      <c r="V2" s="253">
        <v>0</v>
      </c>
      <c r="W2" s="253">
        <f t="shared" ref="W2:Z6" si="5">$V2+($AA2-$V2)*(W$1-$V$1)/($AA$1-$V$1)</f>
        <v>0</v>
      </c>
      <c r="X2" s="253">
        <f t="shared" si="5"/>
        <v>0</v>
      </c>
      <c r="Y2" s="253">
        <f t="shared" si="5"/>
        <v>0</v>
      </c>
      <c r="Z2" s="253">
        <f t="shared" si="5"/>
        <v>0</v>
      </c>
      <c r="AA2" s="253">
        <v>0</v>
      </c>
      <c r="AB2" s="253">
        <f t="shared" ref="AB2:AE6" si="6">$AA2+($AF2-$AA2)*(AB$1-$AA$1)/($AF$1-$AA$1)</f>
        <v>0</v>
      </c>
      <c r="AC2" s="253">
        <f t="shared" si="6"/>
        <v>0</v>
      </c>
      <c r="AD2" s="253">
        <f t="shared" si="6"/>
        <v>0</v>
      </c>
      <c r="AE2" s="253">
        <f t="shared" si="6"/>
        <v>0</v>
      </c>
      <c r="AF2" s="253">
        <v>0</v>
      </c>
      <c r="AG2" s="253">
        <f t="shared" ref="AG2:AJ6" si="7">$AF2+($AK2-$AF2)*(AG$1-$AF$1)/($AK$1-$AF$1)</f>
        <v>0</v>
      </c>
      <c r="AH2" s="253">
        <f t="shared" si="7"/>
        <v>0</v>
      </c>
      <c r="AI2" s="253">
        <f t="shared" si="7"/>
        <v>0</v>
      </c>
      <c r="AJ2" s="253">
        <f t="shared" si="7"/>
        <v>0</v>
      </c>
      <c r="AK2" s="253">
        <v>0</v>
      </c>
    </row>
    <row r="3" spans="1:37" s="253" customFormat="1" x14ac:dyDescent="0.35">
      <c r="A3" s="258" t="s">
        <v>3</v>
      </c>
      <c r="B3" s="253">
        <f>TREND(Calculations!$C41:$D41,Calculations!$C$33:$D$33,'BFFU-freight'!B$1)</f>
        <v>819376991742016</v>
      </c>
      <c r="C3" s="253">
        <f>TREND(Calculations!$C41:$D41,Calculations!$C$33:$D$33,'BFFU-freight'!C$1)</f>
        <v>873964959286848</v>
      </c>
      <c r="D3" s="253">
        <f>TREND(Calculations!$C41:$D41,Calculations!$C$33:$D$33,'BFFU-freight'!D$1)</f>
        <v>928552926831696</v>
      </c>
      <c r="E3" s="253">
        <f>TREND(Calculations!$C41:$D41,Calculations!$C$33:$D$33,'BFFU-freight'!E$1)</f>
        <v>983140894376544</v>
      </c>
      <c r="F3" s="253">
        <f>TREND(Calculations!$C41:$D41,Calculations!$C$33:$D$33,'BFFU-freight'!F$1)</f>
        <v>1037728861921376</v>
      </c>
      <c r="G3" s="253">
        <f>TREND(Calculations!$C41:$D41,Calculations!$C$33:$D$33,'BFFU-freight'!G$1)</f>
        <v>1092316829466224</v>
      </c>
      <c r="H3" s="253">
        <f>TREND(Calculations!$D41:$E41,Calculations!$D$33:$E$33,'BFFU-freight'!H$1)</f>
        <v>1118553096584976</v>
      </c>
      <c r="I3" s="253">
        <f>TREND(Calculations!$D41:$E41,Calculations!$D$33:$E$33,'BFFU-freight'!I$1)</f>
        <v>1144789363703728</v>
      </c>
      <c r="J3" s="253">
        <f>TREND(Calculations!$D41:$E41,Calculations!$D$33:$E$33,'BFFU-freight'!J$1)</f>
        <v>1171025630822480</v>
      </c>
      <c r="K3" s="253">
        <f>TREND(Calculations!$D41:$E41,Calculations!$D$33:$E$33,'BFFU-freight'!K$1)</f>
        <v>1197261897941240</v>
      </c>
      <c r="L3" s="253">
        <f>TREND(Calculations!$D41:$E41,Calculations!$D$33:$E$33,'BFFU-freight'!L$1)</f>
        <v>1223498165059992</v>
      </c>
      <c r="M3" s="253">
        <f>TREND(Calculations!$E41:$F41,Calculations!$E$33:$F$33,'BFFU-freight'!M$1)</f>
        <v>1249661333206568</v>
      </c>
      <c r="N3" s="253">
        <f>TREND(Calculations!$E41:$F41,Calculations!$E$33:$F$33,'BFFU-freight'!N$1)</f>
        <v>1275824501353144</v>
      </c>
      <c r="O3" s="253">
        <f>TREND(Calculations!$E41:$F41,Calculations!$E$33:$F$33,'BFFU-freight'!O$1)</f>
        <v>1301987669499728</v>
      </c>
      <c r="P3" s="253">
        <f>TREND(Calculations!$E41:$F41,Calculations!$E$33:$F$33,'BFFU-freight'!P$1)</f>
        <v>1328150837646304</v>
      </c>
      <c r="Q3" s="253">
        <f>TREND(Calculations!$E41:$F41,Calculations!$E$33:$F$33,'BFFU-freight'!Q$1)</f>
        <v>1354314005792888</v>
      </c>
      <c r="R3" s="253">
        <f>TREND(Calculations!$F41:$G41,Calculations!$F$33:$G$33,'BFFU-freight'!R$1)</f>
        <v>1433209869927200</v>
      </c>
      <c r="S3" s="253">
        <f>TREND(Calculations!$F41:$G41,Calculations!$F$33:$G$33,'BFFU-freight'!S$1)</f>
        <v>1512105734061504</v>
      </c>
      <c r="T3" s="253">
        <f>TREND(Calculations!$F41:$G41,Calculations!$F$33:$G$33,'BFFU-freight'!T$1)</f>
        <v>1591001598195808</v>
      </c>
      <c r="U3" s="253">
        <f>TREND(Calculations!$F41:$G41,Calculations!$F$33:$G$33,'BFFU-freight'!U$1)</f>
        <v>1669897462330080</v>
      </c>
      <c r="V3" s="253">
        <f>TREND(Calculations!$F41:$G41,Calculations!$F$33:$G$33,'BFFU-freight'!V$1)</f>
        <v>1748793326464384</v>
      </c>
      <c r="W3" s="253">
        <f>TREND(Calculations!$G41:$H41,Calculations!$G$33:$H$33,'BFFU-freight'!W$1)</f>
        <v>1824106599320768</v>
      </c>
      <c r="X3" s="253">
        <f>TREND(Calculations!$G41:$H41,Calculations!$G$33:$H$33,'BFFU-freight'!X$1)</f>
        <v>1899419872177152</v>
      </c>
      <c r="Y3" s="253">
        <f>TREND(Calculations!$G41:$H41,Calculations!$G$33:$H$33,'BFFU-freight'!Y$1)</f>
        <v>1974733145033536</v>
      </c>
      <c r="Z3" s="253">
        <f>TREND(Calculations!$G41:$H41,Calculations!$G$33:$H$33,'BFFU-freight'!Z$1)</f>
        <v>2050046417889920</v>
      </c>
      <c r="AA3" s="253">
        <f>TREND(Calculations!$G41:$H41,Calculations!$G$33:$H$33,'BFFU-freight'!AA$1)</f>
        <v>2125359690746304</v>
      </c>
      <c r="AB3" s="253">
        <f>TREND(Calculations!$H41:$I41,Calculations!$H$33:$I$33,'BFFU-freight'!AB$1)</f>
        <v>2193900263277552</v>
      </c>
      <c r="AC3" s="253">
        <f>TREND(Calculations!$H41:$I41,Calculations!$H$33:$I$33,'BFFU-freight'!AC$1)</f>
        <v>2262440835808784</v>
      </c>
      <c r="AD3" s="253">
        <f>TREND(Calculations!$H41:$I41,Calculations!$H$33:$I$33,'BFFU-freight'!AD$1)</f>
        <v>2330981408340016</v>
      </c>
      <c r="AE3" s="253">
        <f>TREND(Calculations!$H41:$I41,Calculations!$H$33:$I$33,'BFFU-freight'!AE$1)</f>
        <v>2399521980871248</v>
      </c>
      <c r="AF3" s="253">
        <f>TREND(Calculations!$H41:$I41,Calculations!$H$33:$I$33,'BFFU-freight'!AF$1)</f>
        <v>2468062553402480</v>
      </c>
      <c r="AG3" s="253">
        <f>TREND(Calculations!$I41:$J41,Calculations!$I$33:$J$33,'BFFU-freight'!AG$1)</f>
        <v>2527897894982896</v>
      </c>
      <c r="AH3" s="253">
        <f>TREND(Calculations!$I41:$J41,Calculations!$I$33:$J$33,'BFFU-freight'!AH$1)</f>
        <v>2587733236563296</v>
      </c>
      <c r="AI3" s="253">
        <f>TREND(Calculations!$I41:$J41,Calculations!$I$33:$J$33,'BFFU-freight'!AI$1)</f>
        <v>2647568578143696</v>
      </c>
      <c r="AJ3" s="253">
        <f>TREND(Calculations!$I41:$J41,Calculations!$I$33:$J$33,'BFFU-freight'!AJ$1)</f>
        <v>2707403919724096</v>
      </c>
      <c r="AK3" s="253">
        <f>TREND(Calculations!$I41:$J41,Calculations!$I$33:$J$33,'BFFU-freight'!AK$1)</f>
        <v>2767239261304496</v>
      </c>
    </row>
    <row r="4" spans="1:37" s="253" customFormat="1" x14ac:dyDescent="0.35">
      <c r="A4" s="258" t="s">
        <v>4</v>
      </c>
      <c r="B4" s="253">
        <f>TREND(Calculations!$C42:$D42,Calculations!$C$33:$D$33,'BFFU-freight'!B$1)</f>
        <v>0</v>
      </c>
      <c r="C4" s="253">
        <f>TREND(Calculations!$C42:$D42,Calculations!$C$33:$D$33,'BFFU-freight'!C$1)</f>
        <v>0</v>
      </c>
      <c r="D4" s="253">
        <f>TREND(Calculations!$C42:$D42,Calculations!$C$33:$D$33,'BFFU-freight'!D$1)</f>
        <v>0</v>
      </c>
      <c r="E4" s="253">
        <f>TREND(Calculations!$C42:$D42,Calculations!$C$33:$D$33,'BFFU-freight'!E$1)</f>
        <v>0</v>
      </c>
      <c r="F4" s="253">
        <f>TREND(Calculations!$C42:$D42,Calculations!$C$33:$D$33,'BFFU-freight'!F$1)</f>
        <v>0</v>
      </c>
      <c r="G4" s="253">
        <f>TREND(Calculations!$C42:$D42,Calculations!$C$33:$D$33,'BFFU-freight'!G$1)</f>
        <v>0</v>
      </c>
      <c r="H4" s="253">
        <f>TREND(Calculations!$D42:$E42,Calculations!$D$33:$E$33,'BFFU-freight'!H$1)</f>
        <v>0</v>
      </c>
      <c r="I4" s="253">
        <f>TREND(Calculations!$D42:$E42,Calculations!$D$33:$E$33,'BFFU-freight'!I$1)</f>
        <v>0</v>
      </c>
      <c r="J4" s="253">
        <f>TREND(Calculations!$D42:$E42,Calculations!$D$33:$E$33,'BFFU-freight'!J$1)</f>
        <v>0</v>
      </c>
      <c r="K4" s="253">
        <f>TREND(Calculations!$D42:$E42,Calculations!$D$33:$E$33,'BFFU-freight'!K$1)</f>
        <v>0</v>
      </c>
      <c r="L4" s="253">
        <f>TREND(Calculations!$D42:$E42,Calculations!$D$33:$E$33,'BFFU-freight'!L$1)</f>
        <v>0</v>
      </c>
      <c r="M4" s="253">
        <f>TREND(Calculations!$E42:$F42,Calculations!$E$33:$F$33,'BFFU-freight'!M$1)</f>
        <v>0</v>
      </c>
      <c r="N4" s="253">
        <f>TREND(Calculations!$E42:$F42,Calculations!$E$33:$F$33,'BFFU-freight'!N$1)</f>
        <v>0</v>
      </c>
      <c r="O4" s="253">
        <f>TREND(Calculations!$E42:$F42,Calculations!$E$33:$F$33,'BFFU-freight'!O$1)</f>
        <v>0</v>
      </c>
      <c r="P4" s="253">
        <f>TREND(Calculations!$E42:$F42,Calculations!$E$33:$F$33,'BFFU-freight'!P$1)</f>
        <v>0</v>
      </c>
      <c r="Q4" s="253">
        <f>TREND(Calculations!$E42:$F42,Calculations!$E$33:$F$33,'BFFU-freight'!Q$1)</f>
        <v>0</v>
      </c>
      <c r="R4" s="253">
        <f>TREND(Calculations!$F42:$G42,Calculations!$F$33:$G$33,'BFFU-freight'!R$1)</f>
        <v>0</v>
      </c>
      <c r="S4" s="253">
        <f>TREND(Calculations!$F42:$G42,Calculations!$F$33:$G$33,'BFFU-freight'!S$1)</f>
        <v>0</v>
      </c>
      <c r="T4" s="253">
        <f>TREND(Calculations!$F42:$G42,Calculations!$F$33:$G$33,'BFFU-freight'!T$1)</f>
        <v>0</v>
      </c>
      <c r="U4" s="253">
        <f>TREND(Calculations!$F42:$G42,Calculations!$F$33:$G$33,'BFFU-freight'!U$1)</f>
        <v>0</v>
      </c>
      <c r="V4" s="253">
        <f>TREND(Calculations!$F42:$G42,Calculations!$F$33:$G$33,'BFFU-freight'!V$1)</f>
        <v>0</v>
      </c>
      <c r="W4" s="253">
        <f>TREND(Calculations!$G42:$H42,Calculations!$G$33:$H$33,'BFFU-freight'!W$1)</f>
        <v>0</v>
      </c>
      <c r="X4" s="253">
        <f>TREND(Calculations!$G42:$H42,Calculations!$G$33:$H$33,'BFFU-freight'!X$1)</f>
        <v>0</v>
      </c>
      <c r="Y4" s="253">
        <f>TREND(Calculations!$G42:$H42,Calculations!$G$33:$H$33,'BFFU-freight'!Y$1)</f>
        <v>0</v>
      </c>
      <c r="Z4" s="253">
        <f>TREND(Calculations!$G42:$H42,Calculations!$G$33:$H$33,'BFFU-freight'!Z$1)</f>
        <v>0</v>
      </c>
      <c r="AA4" s="253">
        <f>TREND(Calculations!$G42:$H42,Calculations!$G$33:$H$33,'BFFU-freight'!AA$1)</f>
        <v>0</v>
      </c>
      <c r="AB4" s="253">
        <f>TREND(Calculations!$H42:$I42,Calculations!$H$33:$I$33,'BFFU-freight'!AB$1)</f>
        <v>0</v>
      </c>
      <c r="AC4" s="253">
        <f>TREND(Calculations!$H42:$I42,Calculations!$H$33:$I$33,'BFFU-freight'!AC$1)</f>
        <v>0</v>
      </c>
      <c r="AD4" s="253">
        <f>TREND(Calculations!$H42:$I42,Calculations!$H$33:$I$33,'BFFU-freight'!AD$1)</f>
        <v>0</v>
      </c>
      <c r="AE4" s="253">
        <f>TREND(Calculations!$H42:$I42,Calculations!$H$33:$I$33,'BFFU-freight'!AE$1)</f>
        <v>0</v>
      </c>
      <c r="AF4" s="253">
        <f>TREND(Calculations!$H42:$I42,Calculations!$H$33:$I$33,'BFFU-freight'!AF$1)</f>
        <v>0</v>
      </c>
      <c r="AG4" s="253">
        <f>TREND(Calculations!$I42:$J42,Calculations!$I$33:$J$33,'BFFU-freight'!AG$1)</f>
        <v>0</v>
      </c>
      <c r="AH4" s="253">
        <f>TREND(Calculations!$I42:$J42,Calculations!$I$33:$J$33,'BFFU-freight'!AH$1)</f>
        <v>0</v>
      </c>
      <c r="AI4" s="253">
        <f>TREND(Calculations!$I42:$J42,Calculations!$I$33:$J$33,'BFFU-freight'!AI$1)</f>
        <v>0</v>
      </c>
      <c r="AJ4" s="253">
        <f>TREND(Calculations!$I42:$J42,Calculations!$I$33:$J$33,'BFFU-freight'!AJ$1)</f>
        <v>0</v>
      </c>
      <c r="AK4" s="253">
        <f>TREND(Calculations!$I42:$J42,Calculations!$I$33:$J$33,'BFFU-freight'!AK$1)</f>
        <v>0</v>
      </c>
    </row>
    <row r="5" spans="1:37" s="253" customFormat="1" x14ac:dyDescent="0.35">
      <c r="A5" s="258" t="s">
        <v>5</v>
      </c>
      <c r="B5" s="253">
        <f>TREND(Calculations!$C43:$D43,Calculations!$C$33:$D$33,'BFFU-freight'!B$1)</f>
        <v>136074566870724</v>
      </c>
      <c r="C5" s="253">
        <f>TREND(Calculations!$C43:$D43,Calculations!$C$33:$D$33,'BFFU-freight'!C$1)</f>
        <v>139428890546182</v>
      </c>
      <c r="D5" s="253">
        <f>TREND(Calculations!$C43:$D43,Calculations!$C$33:$D$33,'BFFU-freight'!D$1)</f>
        <v>142783214221641</v>
      </c>
      <c r="E5" s="253">
        <f>TREND(Calculations!$C43:$D43,Calculations!$C$33:$D$33,'BFFU-freight'!E$1)</f>
        <v>146137537897099</v>
      </c>
      <c r="F5" s="253">
        <f>TREND(Calculations!$C43:$D43,Calculations!$C$33:$D$33,'BFFU-freight'!F$1)</f>
        <v>149491861572557</v>
      </c>
      <c r="G5" s="253">
        <f>TREND(Calculations!$C43:$D43,Calculations!$C$33:$D$33,'BFFU-freight'!G$1)</f>
        <v>152846185248015</v>
      </c>
      <c r="H5" s="253">
        <f>TREND(Calculations!$D43:$E43,Calculations!$D$33:$E$33,'BFFU-freight'!H$1)</f>
        <v>155282847559884</v>
      </c>
      <c r="I5" s="253">
        <f>TREND(Calculations!$D43:$E43,Calculations!$D$33:$E$33,'BFFU-freight'!I$1)</f>
        <v>157719509871752</v>
      </c>
      <c r="J5" s="253">
        <f>TREND(Calculations!$D43:$E43,Calculations!$D$33:$E$33,'BFFU-freight'!J$1)</f>
        <v>160156172183620</v>
      </c>
      <c r="K5" s="253">
        <f>TREND(Calculations!$D43:$E43,Calculations!$D$33:$E$33,'BFFU-freight'!K$1)</f>
        <v>162592834495488</v>
      </c>
      <c r="L5" s="253">
        <f>TREND(Calculations!$D43:$E43,Calculations!$D$33:$E$33,'BFFU-freight'!L$1)</f>
        <v>165029496807356</v>
      </c>
      <c r="M5" s="253">
        <f>TREND(Calculations!$E43:$F43,Calculations!$E$33:$F$33,'BFFU-freight'!M$1)</f>
        <v>167682627512448</v>
      </c>
      <c r="N5" s="253">
        <f>TREND(Calculations!$E43:$F43,Calculations!$E$33:$F$33,'BFFU-freight'!N$1)</f>
        <v>170335758217542</v>
      </c>
      <c r="O5" s="253">
        <f>TREND(Calculations!$E43:$F43,Calculations!$E$33:$F$33,'BFFU-freight'!O$1)</f>
        <v>172988888922635</v>
      </c>
      <c r="P5" s="253">
        <f>TREND(Calculations!$E43:$F43,Calculations!$E$33:$F$33,'BFFU-freight'!P$1)</f>
        <v>175642019627728</v>
      </c>
      <c r="Q5" s="253">
        <f>TREND(Calculations!$E43:$F43,Calculations!$E$33:$F$33,'BFFU-freight'!Q$1)</f>
        <v>178295150332821</v>
      </c>
      <c r="R5" s="253">
        <f>TREND(Calculations!$F43:$G43,Calculations!$F$33:$G$33,'BFFU-freight'!R$1)</f>
        <v>185650548951930</v>
      </c>
      <c r="S5" s="253">
        <f>TREND(Calculations!$F43:$G43,Calculations!$F$33:$G$33,'BFFU-freight'!S$1)</f>
        <v>193005947571042</v>
      </c>
      <c r="T5" s="253">
        <f>TREND(Calculations!$F43:$G43,Calculations!$F$33:$G$33,'BFFU-freight'!T$1)</f>
        <v>200361346190152</v>
      </c>
      <c r="U5" s="253">
        <f>TREND(Calculations!$F43:$G43,Calculations!$F$33:$G$33,'BFFU-freight'!U$1)</f>
        <v>207716744809262</v>
      </c>
      <c r="V5" s="253">
        <f>TREND(Calculations!$F43:$G43,Calculations!$F$33:$G$33,'BFFU-freight'!V$1)</f>
        <v>215072143428372</v>
      </c>
      <c r="W5" s="253">
        <f>TREND(Calculations!$G43:$H43,Calculations!$G$33:$H$33,'BFFU-freight'!W$1)</f>
        <v>223701090308868</v>
      </c>
      <c r="X5" s="253">
        <f>TREND(Calculations!$G43:$H43,Calculations!$G$33:$H$33,'BFFU-freight'!X$1)</f>
        <v>232330037189362</v>
      </c>
      <c r="Y5" s="253">
        <f>TREND(Calculations!$G43:$H43,Calculations!$G$33:$H$33,'BFFU-freight'!Y$1)</f>
        <v>240958984069856</v>
      </c>
      <c r="Z5" s="253">
        <f>TREND(Calculations!$G43:$H43,Calculations!$G$33:$H$33,'BFFU-freight'!Z$1)</f>
        <v>249587930950352</v>
      </c>
      <c r="AA5" s="253">
        <f>TREND(Calculations!$G43:$H43,Calculations!$G$33:$H$33,'BFFU-freight'!AA$1)</f>
        <v>258216877830846</v>
      </c>
      <c r="AB5" s="253">
        <f>TREND(Calculations!$H43:$I43,Calculations!$H$33:$I$33,'BFFU-freight'!AB$1)</f>
        <v>267850052898600</v>
      </c>
      <c r="AC5" s="253">
        <f>TREND(Calculations!$H43:$I43,Calculations!$H$33:$I$33,'BFFU-freight'!AC$1)</f>
        <v>277483227966356</v>
      </c>
      <c r="AD5" s="253">
        <f>TREND(Calculations!$H43:$I43,Calculations!$H$33:$I$33,'BFFU-freight'!AD$1)</f>
        <v>287116403034108</v>
      </c>
      <c r="AE5" s="253">
        <f>TREND(Calculations!$H43:$I43,Calculations!$H$33:$I$33,'BFFU-freight'!AE$1)</f>
        <v>296749578101864</v>
      </c>
      <c r="AF5" s="253">
        <f>TREND(Calculations!$H43:$I43,Calculations!$H$33:$I$33,'BFFU-freight'!AF$1)</f>
        <v>306382753169620</v>
      </c>
      <c r="AG5" s="253">
        <f>TREND(Calculations!$I43:$J43,Calculations!$I$33:$J$33,'BFFU-freight'!AG$1)</f>
        <v>316820609816992</v>
      </c>
      <c r="AH5" s="253">
        <f>TREND(Calculations!$I43:$J43,Calculations!$I$33:$J$33,'BFFU-freight'!AH$1)</f>
        <v>327258466464356</v>
      </c>
      <c r="AI5" s="253">
        <f>TREND(Calculations!$I43:$J43,Calculations!$I$33:$J$33,'BFFU-freight'!AI$1)</f>
        <v>337696323111724</v>
      </c>
      <c r="AJ5" s="253">
        <f>TREND(Calculations!$I43:$J43,Calculations!$I$33:$J$33,'BFFU-freight'!AJ$1)</f>
        <v>348134179759092</v>
      </c>
      <c r="AK5" s="253">
        <f>TREND(Calculations!$I43:$J43,Calculations!$I$33:$J$33,'BFFU-freight'!AK$1)</f>
        <v>358572036406456</v>
      </c>
    </row>
    <row r="6" spans="1:37" s="253" customFormat="1" x14ac:dyDescent="0.35">
      <c r="A6" s="258" t="s">
        <v>6</v>
      </c>
      <c r="B6" s="253">
        <f>SUM('IX.a freight'!H195:H199)*BTU_per_TWh</f>
        <v>22455224289661.75</v>
      </c>
      <c r="C6" s="253">
        <f t="shared" si="0"/>
        <v>24422157862369.137</v>
      </c>
      <c r="D6" s="253">
        <f t="shared" si="1"/>
        <v>26389091435076.523</v>
      </c>
      <c r="E6" s="253">
        <f t="shared" si="1"/>
        <v>28356025007783.91</v>
      </c>
      <c r="F6" s="253">
        <f t="shared" si="1"/>
        <v>30322958580491.297</v>
      </c>
      <c r="G6" s="253">
        <f>SUM('IX.a freight'!I195:I199)*BTU_per_TWh</f>
        <v>32289892153198.684</v>
      </c>
      <c r="H6" s="253">
        <f t="shared" si="2"/>
        <v>35118279530494.563</v>
      </c>
      <c r="I6" s="253">
        <f t="shared" si="2"/>
        <v>37946666907790.438</v>
      </c>
      <c r="J6" s="253">
        <f t="shared" si="2"/>
        <v>40775054285086.32</v>
      </c>
      <c r="K6" s="253">
        <f t="shared" si="2"/>
        <v>43603441662382.203</v>
      </c>
      <c r="L6" s="253">
        <f>SUM('IX.a freight'!J195:J199)*BTU_per_TWh</f>
        <v>46431829039678.078</v>
      </c>
      <c r="M6" s="253">
        <f t="shared" ref="M6:M7" si="8">$L6+($Q6-$L6)*(M$1-$L$1)/($Q$1-$L$1)</f>
        <v>51486198994223.086</v>
      </c>
      <c r="N6" s="253">
        <f t="shared" si="3"/>
        <v>56540568948768.094</v>
      </c>
      <c r="O6" s="253">
        <f t="shared" si="3"/>
        <v>61594938903313.109</v>
      </c>
      <c r="P6" s="253">
        <f t="shared" si="3"/>
        <v>66649308857858.117</v>
      </c>
      <c r="Q6" s="253">
        <f>SUM('IX.a freight'!K195:K199)*BTU_per_TWh</f>
        <v>71703678812403.125</v>
      </c>
      <c r="R6" s="253">
        <f t="shared" si="4"/>
        <v>79509034046418.453</v>
      </c>
      <c r="S6" s="253">
        <f t="shared" si="4"/>
        <v>87314389280433.781</v>
      </c>
      <c r="T6" s="253">
        <f t="shared" si="4"/>
        <v>95119744514449.094</v>
      </c>
      <c r="U6" s="253">
        <f t="shared" si="4"/>
        <v>102925099748464.42</v>
      </c>
      <c r="V6" s="253">
        <f>SUM('IX.a freight'!L195:L199)*BTU_per_TWh</f>
        <v>110730454982479.75</v>
      </c>
      <c r="W6" s="253">
        <f t="shared" si="5"/>
        <v>119033416742734.64</v>
      </c>
      <c r="X6" s="253">
        <f t="shared" si="5"/>
        <v>127336378502989.53</v>
      </c>
      <c r="Y6" s="253">
        <f t="shared" si="5"/>
        <v>135639340263244.41</v>
      </c>
      <c r="Z6" s="253">
        <f t="shared" si="5"/>
        <v>143942302023499.31</v>
      </c>
      <c r="AA6" s="253">
        <f>SUM('IX.a freight'!M195:M199)*BTU_per_TWh</f>
        <v>152245263783754.19</v>
      </c>
      <c r="AB6" s="253">
        <f t="shared" si="6"/>
        <v>163661152967777.13</v>
      </c>
      <c r="AC6" s="253">
        <f t="shared" si="6"/>
        <v>175077042151800.06</v>
      </c>
      <c r="AD6" s="253">
        <f t="shared" si="6"/>
        <v>186492931335823.03</v>
      </c>
      <c r="AE6" s="253">
        <f t="shared" si="6"/>
        <v>197908820519845.97</v>
      </c>
      <c r="AF6" s="253">
        <f>SUM('IX.a freight'!N195:N199)*BTU_per_TWh</f>
        <v>209324709703868.91</v>
      </c>
      <c r="AG6" s="253">
        <f t="shared" si="7"/>
        <v>225020617938172.44</v>
      </c>
      <c r="AH6" s="253">
        <f t="shared" si="7"/>
        <v>240716526172475.94</v>
      </c>
      <c r="AI6" s="253">
        <f t="shared" si="7"/>
        <v>256412434406779.47</v>
      </c>
      <c r="AJ6" s="253">
        <f t="shared" si="7"/>
        <v>272108342641083</v>
      </c>
      <c r="AK6" s="253">
        <f>SUM('IX.a freight'!O195:O199)*BTU_per_TWh</f>
        <v>287804250875386.5</v>
      </c>
    </row>
    <row r="7" spans="1:37" x14ac:dyDescent="0.35">
      <c r="A7" s="1" t="s">
        <v>8</v>
      </c>
      <c r="B7" s="253">
        <f>TREND(Calculations!$C45:$D45,Calculations!$C$33:$D$33,'BFFU-freight'!B$1)</f>
        <v>0</v>
      </c>
      <c r="C7" s="253">
        <f>TREND(Calculations!$C45:$D45,Calculations!$C$33:$D$33,'BFFU-freight'!C$1)</f>
        <v>0</v>
      </c>
      <c r="D7" s="253">
        <f>TREND(Calculations!$C45:$D45,Calculations!$C$33:$D$33,'BFFU-freight'!D$1)</f>
        <v>0</v>
      </c>
      <c r="E7" s="253">
        <f>TREND(Calculations!$C45:$D45,Calculations!$C$33:$D$33,'BFFU-freight'!E$1)</f>
        <v>0</v>
      </c>
      <c r="F7" s="253">
        <f>TREND(Calculations!$C45:$D45,Calculations!$C$33:$D$33,'BFFU-freight'!F$1)</f>
        <v>0</v>
      </c>
      <c r="G7" s="253">
        <f>TREND(Calculations!$C45:$D45,Calculations!$C$33:$D$33,'BFFU-freight'!G$1)</f>
        <v>0</v>
      </c>
      <c r="H7" s="253">
        <f>$G7+($L7-$G7)*(H$1-$G$1)/($L$1-$G$1)</f>
        <v>0</v>
      </c>
      <c r="I7" s="253">
        <f t="shared" ref="I7:K7" si="9">$G7+($L7-$G7)*(I$1-$G$1)/($L$1-$G$1)</f>
        <v>0</v>
      </c>
      <c r="J7" s="253">
        <f t="shared" si="9"/>
        <v>0</v>
      </c>
      <c r="K7" s="253">
        <f t="shared" si="9"/>
        <v>0</v>
      </c>
      <c r="L7" s="253">
        <v>0</v>
      </c>
      <c r="M7" s="253">
        <f t="shared" si="8"/>
        <v>0</v>
      </c>
      <c r="N7" s="253">
        <f t="shared" si="3"/>
        <v>0</v>
      </c>
      <c r="O7" s="253">
        <f t="shared" si="3"/>
        <v>0</v>
      </c>
      <c r="P7" s="253">
        <f t="shared" si="3"/>
        <v>0</v>
      </c>
      <c r="Q7" s="253">
        <v>0</v>
      </c>
      <c r="R7" s="253">
        <f>$Q7+($V7-$Q7)*(R$1-$Q$1)/($V$1-$Q$1)</f>
        <v>0</v>
      </c>
      <c r="S7" s="253">
        <f t="shared" ref="S7:U7" si="10">$Q7+($V7-$Q7)*(S$1-$Q$1)/($V$1-$Q$1)</f>
        <v>0</v>
      </c>
      <c r="T7" s="253">
        <f t="shared" si="10"/>
        <v>0</v>
      </c>
      <c r="U7" s="253">
        <f t="shared" si="10"/>
        <v>0</v>
      </c>
      <c r="V7" s="253">
        <v>0</v>
      </c>
      <c r="W7" s="253">
        <f>$V7+($AA7-$V7)*(W$1-$V$1)/($AA$1-$V$1)</f>
        <v>0</v>
      </c>
      <c r="X7" s="253">
        <f t="shared" ref="X7:Z7" si="11">$V7+($AA7-$V7)*(X$1-$V$1)/($AA$1-$V$1)</f>
        <v>0</v>
      </c>
      <c r="Y7" s="253">
        <f t="shared" si="11"/>
        <v>0</v>
      </c>
      <c r="Z7" s="253">
        <f t="shared" si="11"/>
        <v>0</v>
      </c>
      <c r="AA7" s="253">
        <v>0</v>
      </c>
      <c r="AB7" s="253">
        <f>$AA7+($AF7-$AA7)*(AB$1-$AA$1)/($AF$1-$AA$1)</f>
        <v>0</v>
      </c>
      <c r="AC7" s="253">
        <f t="shared" ref="AC7:AE7" si="12">$AA7+($AF7-$AA7)*(AC$1-$AA$1)/($AF$1-$AA$1)</f>
        <v>0</v>
      </c>
      <c r="AD7" s="253">
        <f t="shared" si="12"/>
        <v>0</v>
      </c>
      <c r="AE7" s="253">
        <f t="shared" si="12"/>
        <v>0</v>
      </c>
      <c r="AF7" s="253">
        <v>0</v>
      </c>
      <c r="AG7" s="253">
        <f>$AF7+($AK7-$AF7)*(AG$1-$AF$1)/($AK$1-$AF$1)</f>
        <v>0</v>
      </c>
      <c r="AH7" s="253">
        <f t="shared" ref="AH7:AJ7" si="13">$AF7+($AK7-$AF7)*(AH$1-$AF$1)/($AK$1-$AF$1)</f>
        <v>0</v>
      </c>
      <c r="AI7" s="253">
        <f t="shared" si="13"/>
        <v>0</v>
      </c>
      <c r="AJ7" s="253">
        <f t="shared" si="13"/>
        <v>0</v>
      </c>
      <c r="AK7" s="25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About</vt:lpstr>
      <vt:lpstr>Conv Factors</vt:lpstr>
      <vt:lpstr>ICCT B_out</vt:lpstr>
      <vt:lpstr>IX.a freight</vt:lpstr>
      <vt:lpstr>IX.b.2 passenger intercity</vt:lpstr>
      <vt:lpstr>Calculations</vt:lpstr>
      <vt:lpstr>Aircraft breakdown</vt:lpstr>
      <vt:lpstr>BFFU-passengers</vt:lpstr>
      <vt:lpstr>BFFU-freight</vt:lpstr>
      <vt:lpstr>BTU_per_TWh</vt:lpstr>
      <vt:lpstr>MJ_to_BTU</vt:lpstr>
      <vt:lpstr>PJ_to_BTU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</cp:lastModifiedBy>
  <dcterms:created xsi:type="dcterms:W3CDTF">2014-04-04T20:09:46Z</dcterms:created>
  <dcterms:modified xsi:type="dcterms:W3CDTF">2017-02-01T10:22:48Z</dcterms:modified>
</cp:coreProperties>
</file>