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obbie\Dropbox (Energy InNovation)\My Documents\Policy Solutions Project\Indonesia\eps-1.2.1-WIP-B-indonesia\InputData\trans\BFoEToFU\"/>
    </mc:Choice>
  </mc:AlternateContent>
  <bookViews>
    <workbookView xWindow="240" yWindow="90" windowWidth="19420" windowHeight="11020" tabRatio="713" activeTab="15"/>
  </bookViews>
  <sheets>
    <sheet name="About" sheetId="1" r:id="rId1"/>
    <sheet name="IX.a freight" sheetId="29" r:id="rId2"/>
    <sheet name="IX.b.2 passenger intercity" sheetId="31" r:id="rId3"/>
    <sheet name="IX.c air transport" sheetId="32" r:id="rId4"/>
    <sheet name="Calculations" sheetId="33" r:id="rId5"/>
    <sheet name="BFoEToFU-LDVs-passengers" sheetId="2" r:id="rId6"/>
    <sheet name="BFoEToFU-LDVs-freight" sheetId="23" r:id="rId7"/>
    <sheet name="BFoEToFU-HDVs-passengers" sheetId="14" r:id="rId8"/>
    <sheet name="BFoEToFU-HDVs-freight" sheetId="11" r:id="rId9"/>
    <sheet name="BFoEToFU-aircraft-passengers" sheetId="16" r:id="rId10"/>
    <sheet name="BFoEToFU-aircraft-freight" sheetId="24" r:id="rId11"/>
    <sheet name="BFoEToFU-rail-passengers" sheetId="19" r:id="rId12"/>
    <sheet name="BFoEToFU-rail-freight" sheetId="17" r:id="rId13"/>
    <sheet name="BFoEToFU-ships-passengers" sheetId="22" r:id="rId14"/>
    <sheet name="BFoEToFU-ships-freight" sheetId="21" r:id="rId15"/>
    <sheet name="BFoEToFU-motorbikes-passengers" sheetId="25" r:id="rId16"/>
  </sheets>
  <externalReferences>
    <externalReference r:id="rId17"/>
    <externalReference r:id="rId18"/>
  </externalReferences>
  <definedNames>
    <definedName name="BIDR">[1]Conversions!$E$76</definedName>
    <definedName name="BTU_per_TWh" localSheetId="4">'[2]Conv Factors'!$A$1</definedName>
    <definedName name="BTU_per_TWh">#REF!</definedName>
    <definedName name="Constants.GCV.Coal">[1]Constants!$C$8</definedName>
    <definedName name="Constants.GCV.NaturalGasProduced">[1]Constants!$C$21</definedName>
    <definedName name="Conversion.to.annual.energy">[1]Conversions!$E$59</definedName>
    <definedName name="Conversion.to.average.power">[1]Conversions!$E$58</definedName>
    <definedName name="Conversions.Area.m2">[1]Conversions!$E$48:$E$53</definedName>
    <definedName name="Conversions.Area.Units">[1]Conversions!$B$48:$B$53</definedName>
    <definedName name="Conversions.Energy.Joules">[1]Conversions!$E$5:$E$23</definedName>
    <definedName name="Conversions.Energy.Units">[1]Conversions!$B$5:$B$23</definedName>
    <definedName name="Conversions.Money.GBP">[1]Conversions!$F$71:$F$84</definedName>
    <definedName name="Conversions.Money.Units">[1]Conversions!$B$71:$B$84</definedName>
    <definedName name="Conversions.Power.Units">[1]Conversions!$B$30:$B$35</definedName>
    <definedName name="Conversions.Power.Watts">[1]Conversions!$E$30:$E$35</definedName>
    <definedName name="discount_factors">'[1]Global assumptions'!$D$28:$K$28</definedName>
    <definedName name="Discount_rate">'[1]Global assumptions'!$C$26</definedName>
    <definedName name="EF.BlastFurnaceGas.CO2">[1]Constants!$F$11</definedName>
    <definedName name="EF.Diesel.CH4">[1]Constants!$G$9</definedName>
    <definedName name="EF.Diesel.CO2">[1]Constants!$F$9</definedName>
    <definedName name="EF.Diesel.N2O">[1]Constants!$H$9</definedName>
    <definedName name="EF.IndustrialCoal.CH4">[1]Constants!$G$8</definedName>
    <definedName name="EF.IndustrialCoal.CO2">[1]Constants!$F$8</definedName>
    <definedName name="EF.IndustrialCoal.N2O">[1]Constants!$H$8</definedName>
    <definedName name="EF.NaturalGas.CH4">[1]Constants!$G$10</definedName>
    <definedName name="EF.NaturalGas.CO2">[1]Constants!$F$10</definedName>
    <definedName name="EF.NaturalGas.N2O">[1]Constants!$H$10</definedName>
    <definedName name="GBP">[1]Conversions!$E$84</definedName>
    <definedName name="GBPppyr">#NAME?</definedName>
    <definedName name="GWP.CH4">[1]Constants!$K$9</definedName>
    <definedName name="GWP.N2O">[1]Constants!$K$10</definedName>
    <definedName name="I.a.Scenario">[1]Control!#REF!</definedName>
    <definedName name="I.a.Technology">[1]Control!#REF!</definedName>
    <definedName name="I.b.Scenario">[1]Control!$E$5</definedName>
    <definedName name="IDR">[1]Conversions!$E$79</definedName>
    <definedName name="II.a.Scenario">[1]Control!$E$9</definedName>
    <definedName name="II.b.Scenario">[1]Control!$E$10</definedName>
    <definedName name="II.c.Scenario">[1]Control!$E$11</definedName>
    <definedName name="II.d.Scenario">[1]Control!$E$12</definedName>
    <definedName name="II.e.Scenario">[1]Control!$E$13</definedName>
    <definedName name="II.f.Scenario">[1]Control!$E$14</definedName>
    <definedName name="III.a.Scenario">[1]Control!$E$15</definedName>
    <definedName name="IV.a.Scenario">[1]Control!$E$19</definedName>
    <definedName name="IV.b.Scenario">[1]Control!$E$20</definedName>
    <definedName name="IV.c.Scenario">[1]Control!$E$21</definedName>
    <definedName name="IV.d.Scenario">[1]Control!$E$22</definedName>
    <definedName name="IV.e.Scenario">[1]Control!$E$23</definedName>
    <definedName name="IX.a.Energy">[1]Control!$E$40</definedName>
    <definedName name="IX.a.Fuel">[1]Control!$E$41</definedName>
    <definedName name="IX.b.1.Mode">[1]Control!$E$43</definedName>
    <definedName name="IX.b.1.Technology">[1]Control!$E$44</definedName>
    <definedName name="IX.b.1.Zero">[1]Control!$E$45</definedName>
    <definedName name="IX.b.2.Scenario">[1]Control!$E$46</definedName>
    <definedName name="IX.c.Energy">[1]Control!$E$48</definedName>
    <definedName name="IX.c.Fuel">[1]Control!$E$49</definedName>
    <definedName name="MGBP">[1]Conversions!$E$73</definedName>
    <definedName name="MIDR">[1]Conversions!$E$77</definedName>
    <definedName name="MJ_to_BTU">'[2]Conv Factors'!$A$2</definedName>
    <definedName name="MoneyUnit">#REF!</definedName>
    <definedName name="Preferences.AreaUnits">[1]Preferences!$C$7</definedName>
    <definedName name="Preferences.EnergyUnits">[1]Preferences!$C$3</definedName>
    <definedName name="Preferences.moneyunits">[1]Preferences!$C$9</definedName>
    <definedName name="Preferences.PowerUnits">[1]Preferences!$C$5</definedName>
    <definedName name="Preferences.Unit.Energy">[1]Preferences!$F$3</definedName>
    <definedName name="Preferences.Unit.Power">[1]Preferences!$F$5</definedName>
    <definedName name="Price2005">[1]Conversions!$D$105</definedName>
    <definedName name="Unit.boe">[1]Conversions!$F$15</definedName>
    <definedName name="Unit.day">[1]Conversions!$F$41</definedName>
    <definedName name="Unit.GJ">[1]Conversions!$F$7</definedName>
    <definedName name="Unit.GW">[1]Conversions!$F$30</definedName>
    <definedName name="Unit.GWh">[1]Conversions!$F$13</definedName>
    <definedName name="Unit.ha">[1]Conversions!$F$48</definedName>
    <definedName name="Unit.hour">[1]Conversions!$F$42</definedName>
    <definedName name="Unit.J">[1]Conversions!$F$8</definedName>
    <definedName name="Unit.kWh">[1]Conversions!$F$10</definedName>
    <definedName name="Unit.m2">[1]Conversions!$F$52</definedName>
    <definedName name="Unit.Mboe">[1]Conversions!$F$16</definedName>
    <definedName name="Unit.minute">[1]Conversions!$F$43</definedName>
    <definedName name="Unit.MJ">[1]Conversions!$F$9</definedName>
    <definedName name="Unit.MW">[1]Conversions!$F$31</definedName>
    <definedName name="Unit.PJ">[1]Conversions!$F$5</definedName>
    <definedName name="Unit.therm">[1]Conversions!$F$20</definedName>
    <definedName name="Unit.TWh">[1]Conversions!$F$12</definedName>
    <definedName name="Unit.W">[1]Conversions!$F$33</definedName>
    <definedName name="Unit.year">[1]Conversions!$F$40</definedName>
    <definedName name="V.a.Scenario">[1]Control!#REF!</definedName>
    <definedName name="V.b.Technology">[1]Control!$E$8</definedName>
    <definedName name="VI.a.EnergyIntensity">[1]Control!$E$27</definedName>
    <definedName name="VI.b.EnergyIntensity">[1]Control!$E$28</definedName>
    <definedName name="VI.c.EnergyIntensity">[1]Control!$E$29</definedName>
    <definedName name="VI.d.EnergyIntensity">[1]Control!$E$30</definedName>
    <definedName name="VII.a.EnergyIntensity">[1]Control!$E$31</definedName>
    <definedName name="VII.b.EnergyIntensity">[1]Control!$E$32</definedName>
    <definedName name="VII.c.EnergyIntensity">[1]Control!$E$33</definedName>
    <definedName name="VII.d.EnergyIntensity">[1]Control!$E$34</definedName>
    <definedName name="VIII.a.Fuel">[1]Control!$E$38</definedName>
    <definedName name="VIII.a.Scenario.Efficiency">[1]Control!$E$37</definedName>
    <definedName name="VIII.a.Scenario.Output">[1]Control!$E$36</definedName>
    <definedName name="VIII.Efficiency">[1]Control!#REF!</definedName>
    <definedName name="X.a.Energy">[1]Control!$E$51</definedName>
    <definedName name="X.a.Fuel">[1]Control!$E$52</definedName>
    <definedName name="X.a.Scenario">[1]Control!$E$50</definedName>
    <definedName name="X.a.Scenario.Demand">#NAME?</definedName>
    <definedName name="X.a.Scenario.Technology">#NAME?</definedName>
    <definedName name="X.b.Scenario.Technology">[1]Control!#REF!</definedName>
    <definedName name="XI.a.Export">[1]Control!#REF!</definedName>
    <definedName name="XI.a.Scenario">[1]Control!$E$16</definedName>
    <definedName name="XI.b.Scenario">[1]Control!$E$17</definedName>
    <definedName name="XI.c.Scenario">[1]Control!$E$18</definedName>
    <definedName name="XI.d.Scenario">[1]Control!#REF!</definedName>
    <definedName name="XII.a.Scenario">[1]Control!$E$24</definedName>
    <definedName name="XII.b.Scenario">[1]Control!$E$25</definedName>
    <definedName name="XIV.a.Scenario">[1]Control!$E$55</definedName>
    <definedName name="XIV.b.Area">[1]Control!$E$58</definedName>
    <definedName name="XIV.b.AreaNonFood">[1]Control!$E$60</definedName>
    <definedName name="XIV.b.Consumptions">[1]Control!$E$56</definedName>
    <definedName name="XIV.b.Productivity">[1]Control!$E$57</definedName>
    <definedName name="XIV.b.ProductivityNonFood">[1]Control!$E$59</definedName>
    <definedName name="XIV.c.Area">[1]Control!$E$62</definedName>
    <definedName name="XIV.c.Productivity">[1]Control!$E$61</definedName>
    <definedName name="XIV.d.AreaRatio">[1]Control!$E$63</definedName>
    <definedName name="XIV.e.Area">[1]Control!$E$64</definedName>
  </definedNames>
  <calcPr calcId="162913"/>
</workbook>
</file>

<file path=xl/calcChain.xml><?xml version="1.0" encoding="utf-8"?>
<calcChain xmlns="http://schemas.openxmlformats.org/spreadsheetml/2006/main">
  <c r="C4" i="25" l="1"/>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AF4" i="25"/>
  <c r="AG4" i="25"/>
  <c r="AH4" i="25"/>
  <c r="AI4" i="25"/>
  <c r="AJ4" i="25"/>
  <c r="AK4" i="25"/>
  <c r="B4" i="25"/>
  <c r="I112" i="33" l="1"/>
  <c r="I114" i="33"/>
  <c r="I116" i="33"/>
  <c r="D118" i="33"/>
  <c r="E118" i="33"/>
  <c r="F118" i="33"/>
  <c r="G118" i="33"/>
  <c r="S2" i="19" s="1"/>
  <c r="H118" i="33"/>
  <c r="I118" i="33"/>
  <c r="J118" i="33"/>
  <c r="K118" i="33"/>
  <c r="D119" i="33"/>
  <c r="E119" i="33"/>
  <c r="F119" i="33"/>
  <c r="G119" i="33"/>
  <c r="U3" i="19" s="1"/>
  <c r="H119" i="33"/>
  <c r="I119" i="33"/>
  <c r="J119" i="33"/>
  <c r="K119" i="33"/>
  <c r="D120" i="33"/>
  <c r="E120" i="33"/>
  <c r="F120" i="33"/>
  <c r="G120" i="33"/>
  <c r="H120" i="33"/>
  <c r="I120" i="33"/>
  <c r="J120" i="33"/>
  <c r="K120" i="33"/>
  <c r="D121" i="33"/>
  <c r="E121" i="33"/>
  <c r="F121" i="33"/>
  <c r="G121" i="33"/>
  <c r="H121" i="33"/>
  <c r="I121" i="33"/>
  <c r="J121" i="33"/>
  <c r="K121" i="33"/>
  <c r="D122" i="33"/>
  <c r="E122" i="33"/>
  <c r="F122" i="33"/>
  <c r="G122" i="33"/>
  <c r="H122" i="33"/>
  <c r="I122" i="33"/>
  <c r="J122" i="33"/>
  <c r="K122" i="33"/>
  <c r="D123" i="33"/>
  <c r="E123" i="33"/>
  <c r="F123" i="33"/>
  <c r="G123" i="33"/>
  <c r="H123" i="33"/>
  <c r="I123" i="33"/>
  <c r="J123" i="33"/>
  <c r="K123" i="33"/>
  <c r="D124" i="33"/>
  <c r="E124" i="33"/>
  <c r="F124" i="33"/>
  <c r="G124" i="33"/>
  <c r="H124" i="33"/>
  <c r="I124" i="33"/>
  <c r="J124" i="33"/>
  <c r="K124" i="33"/>
  <c r="D125" i="33"/>
  <c r="E125" i="33"/>
  <c r="F125" i="33"/>
  <c r="G125" i="33"/>
  <c r="H125" i="33"/>
  <c r="I125" i="33"/>
  <c r="J125" i="33"/>
  <c r="K125" i="33"/>
  <c r="D126" i="33"/>
  <c r="E126" i="33"/>
  <c r="F126" i="33"/>
  <c r="G126" i="33"/>
  <c r="H126" i="33"/>
  <c r="I126" i="33"/>
  <c r="J126" i="33"/>
  <c r="K126" i="33"/>
  <c r="D127" i="33"/>
  <c r="E127" i="33"/>
  <c r="F127" i="33"/>
  <c r="G127" i="33"/>
  <c r="H127" i="33"/>
  <c r="I127" i="33"/>
  <c r="J127" i="33"/>
  <c r="K127" i="33"/>
  <c r="D128" i="33"/>
  <c r="E128" i="33"/>
  <c r="F128" i="33"/>
  <c r="G128" i="33"/>
  <c r="H128" i="33"/>
  <c r="I128" i="33"/>
  <c r="J128" i="33"/>
  <c r="K128" i="33"/>
  <c r="D129" i="33"/>
  <c r="E129" i="33"/>
  <c r="F129" i="33"/>
  <c r="G129" i="33"/>
  <c r="H129" i="33"/>
  <c r="I129" i="33"/>
  <c r="J129" i="33"/>
  <c r="K129" i="33"/>
  <c r="D130" i="33"/>
  <c r="E130" i="33"/>
  <c r="F130" i="33"/>
  <c r="G130" i="33"/>
  <c r="H130" i="33"/>
  <c r="I130" i="33"/>
  <c r="J130" i="33"/>
  <c r="K130" i="33"/>
  <c r="D131" i="33"/>
  <c r="E131" i="33"/>
  <c r="F131" i="33"/>
  <c r="G131" i="33"/>
  <c r="H131" i="33"/>
  <c r="I131" i="33"/>
  <c r="J131" i="33"/>
  <c r="K131" i="33"/>
  <c r="G91" i="33"/>
  <c r="H91" i="33"/>
  <c r="I91" i="33"/>
  <c r="J91" i="33"/>
  <c r="K91" i="33"/>
  <c r="L91" i="33"/>
  <c r="M91" i="33"/>
  <c r="G92" i="33"/>
  <c r="H92" i="33"/>
  <c r="I92" i="33"/>
  <c r="J92" i="33"/>
  <c r="K92" i="33"/>
  <c r="L92" i="33"/>
  <c r="M92" i="33"/>
  <c r="F92" i="33"/>
  <c r="F91" i="33"/>
  <c r="G89" i="33"/>
  <c r="H89" i="33"/>
  <c r="I89" i="33"/>
  <c r="J89" i="33"/>
  <c r="K89" i="33"/>
  <c r="L89" i="33"/>
  <c r="M89" i="33"/>
  <c r="G90" i="33"/>
  <c r="H90" i="33"/>
  <c r="I90" i="33"/>
  <c r="J90" i="33"/>
  <c r="K90" i="33"/>
  <c r="L90" i="33"/>
  <c r="M90" i="33"/>
  <c r="F90" i="33"/>
  <c r="F89" i="33"/>
  <c r="G87" i="33"/>
  <c r="E111" i="33" s="1"/>
  <c r="H87" i="33"/>
  <c r="F111" i="33" s="1"/>
  <c r="I87" i="33"/>
  <c r="J87" i="33"/>
  <c r="H111" i="33" s="1"/>
  <c r="K87" i="33"/>
  <c r="I111" i="33" s="1"/>
  <c r="L87" i="33"/>
  <c r="J111" i="33" s="1"/>
  <c r="M87" i="33"/>
  <c r="G88" i="33"/>
  <c r="E114" i="33" s="1"/>
  <c r="H88" i="33"/>
  <c r="I88" i="33"/>
  <c r="G114" i="33" s="1"/>
  <c r="J88" i="33"/>
  <c r="H114" i="33" s="1"/>
  <c r="K88" i="33"/>
  <c r="L88" i="33"/>
  <c r="M88" i="33"/>
  <c r="K114" i="33" s="1"/>
  <c r="F88" i="33"/>
  <c r="D114" i="33" s="1"/>
  <c r="F87" i="33"/>
  <c r="D111" i="33" s="1"/>
  <c r="G82" i="33"/>
  <c r="H82" i="33"/>
  <c r="I82" i="33"/>
  <c r="G104" i="33" s="1"/>
  <c r="J82" i="33"/>
  <c r="H109" i="33" s="1"/>
  <c r="K82" i="33"/>
  <c r="I106" i="33" s="1"/>
  <c r="L82" i="33"/>
  <c r="M82" i="33"/>
  <c r="K108" i="33" s="1"/>
  <c r="G83" i="33"/>
  <c r="H83" i="33"/>
  <c r="I83" i="33"/>
  <c r="J83" i="33"/>
  <c r="K83" i="33"/>
  <c r="L83" i="33"/>
  <c r="J107" i="33" s="1"/>
  <c r="M83" i="33"/>
  <c r="F83" i="33"/>
  <c r="F82" i="33"/>
  <c r="G78" i="33"/>
  <c r="H78" i="33"/>
  <c r="I78" i="33"/>
  <c r="J78" i="33"/>
  <c r="K78" i="33"/>
  <c r="L78" i="33"/>
  <c r="M78" i="33"/>
  <c r="G79" i="33"/>
  <c r="H79" i="33"/>
  <c r="I79" i="33"/>
  <c r="J79" i="33"/>
  <c r="K79" i="33"/>
  <c r="L79" i="33"/>
  <c r="M79" i="33"/>
  <c r="G80" i="33"/>
  <c r="E98" i="33" s="1"/>
  <c r="H80" i="33"/>
  <c r="I80" i="33"/>
  <c r="J80" i="33"/>
  <c r="K80" i="33"/>
  <c r="I98" i="33" s="1"/>
  <c r="L80" i="33"/>
  <c r="M80" i="33"/>
  <c r="G81" i="33"/>
  <c r="H81" i="33"/>
  <c r="I81" i="33"/>
  <c r="J81" i="33"/>
  <c r="K81" i="33"/>
  <c r="L81" i="33"/>
  <c r="M81" i="33"/>
  <c r="F79" i="33"/>
  <c r="F80" i="33"/>
  <c r="F81" i="33"/>
  <c r="F78" i="33"/>
  <c r="M30" i="33"/>
  <c r="L30" i="33"/>
  <c r="K30" i="33"/>
  <c r="J30" i="33"/>
  <c r="I30" i="33"/>
  <c r="H30" i="33"/>
  <c r="G30" i="33"/>
  <c r="F30" i="33"/>
  <c r="J114" i="33" l="1"/>
  <c r="F114" i="33"/>
  <c r="W4" i="19"/>
  <c r="E116" i="33"/>
  <c r="L7" i="11" s="1"/>
  <c r="E112" i="33"/>
  <c r="I117" i="33"/>
  <c r="I115" i="33"/>
  <c r="I113" i="33"/>
  <c r="AC4" i="11" s="1"/>
  <c r="K111" i="33"/>
  <c r="G111" i="33"/>
  <c r="E117" i="33"/>
  <c r="E115" i="33"/>
  <c r="J6" i="11" s="1"/>
  <c r="E113" i="33"/>
  <c r="E103" i="33"/>
  <c r="G100" i="33"/>
  <c r="J99" i="33"/>
  <c r="F99" i="33"/>
  <c r="K107" i="33"/>
  <c r="G107" i="33"/>
  <c r="J106" i="33"/>
  <c r="AF4" i="14" s="1"/>
  <c r="F110" i="33"/>
  <c r="I110" i="33"/>
  <c r="I100" i="33"/>
  <c r="H103" i="33"/>
  <c r="K98" i="33"/>
  <c r="I102" i="33"/>
  <c r="E102" i="33"/>
  <c r="E110" i="33"/>
  <c r="K100" i="33"/>
  <c r="H100" i="33"/>
  <c r="G98" i="33"/>
  <c r="J98" i="33"/>
  <c r="AD3" i="2" s="1"/>
  <c r="AD3" i="23" s="1"/>
  <c r="F98" i="33"/>
  <c r="O3" i="14" s="1"/>
  <c r="H97" i="33"/>
  <c r="D104" i="33"/>
  <c r="H105" i="33"/>
  <c r="V7" i="19"/>
  <c r="E106" i="33"/>
  <c r="V2" i="11"/>
  <c r="S2" i="11"/>
  <c r="R2" i="11"/>
  <c r="H117" i="33"/>
  <c r="Y8" i="11" s="1"/>
  <c r="D117" i="33"/>
  <c r="H116" i="33"/>
  <c r="W7" i="11" s="1"/>
  <c r="D116" i="33"/>
  <c r="H115" i="33"/>
  <c r="D115" i="33"/>
  <c r="H113" i="33"/>
  <c r="W4" i="11" s="1"/>
  <c r="D113" i="33"/>
  <c r="B4" i="11" s="1"/>
  <c r="H112" i="33"/>
  <c r="Y3" i="11" s="1"/>
  <c r="D112" i="33"/>
  <c r="K117" i="33"/>
  <c r="AI8" i="11" s="1"/>
  <c r="G117" i="33"/>
  <c r="K116" i="33"/>
  <c r="G116" i="33"/>
  <c r="K115" i="33"/>
  <c r="AH6" i="11" s="1"/>
  <c r="G115" i="33"/>
  <c r="K113" i="33"/>
  <c r="G113" i="33"/>
  <c r="K112" i="33"/>
  <c r="AI3" i="11" s="1"/>
  <c r="G112" i="33"/>
  <c r="AI2" i="19"/>
  <c r="J117" i="33"/>
  <c r="F117" i="33"/>
  <c r="H8" i="11" s="1"/>
  <c r="J116" i="33"/>
  <c r="AD7" i="11" s="1"/>
  <c r="F116" i="33"/>
  <c r="N7" i="11" s="1"/>
  <c r="J115" i="33"/>
  <c r="F115" i="33"/>
  <c r="J113" i="33"/>
  <c r="F113" i="33"/>
  <c r="N4" i="11" s="1"/>
  <c r="J112" i="33"/>
  <c r="F112" i="33"/>
  <c r="J3" i="11" s="1"/>
  <c r="R5" i="2"/>
  <c r="R5" i="23" s="1"/>
  <c r="V5" i="2"/>
  <c r="V5" i="23" s="1"/>
  <c r="S5" i="2"/>
  <c r="S5" i="23" s="1"/>
  <c r="U5" i="2"/>
  <c r="U5" i="23" s="1"/>
  <c r="T5" i="2"/>
  <c r="T5" i="23" s="1"/>
  <c r="AH5" i="14"/>
  <c r="AI5" i="14"/>
  <c r="AJ5" i="14"/>
  <c r="AK5" i="14"/>
  <c r="AG5" i="14"/>
  <c r="N3" i="14"/>
  <c r="Q3" i="14"/>
  <c r="P3" i="2"/>
  <c r="P3" i="23" s="1"/>
  <c r="Z5" i="2"/>
  <c r="Z5" i="23" s="1"/>
  <c r="W5" i="2"/>
  <c r="W5" i="23" s="1"/>
  <c r="AA5" i="2"/>
  <c r="AA5" i="23" s="1"/>
  <c r="X5" i="2"/>
  <c r="X5" i="23" s="1"/>
  <c r="Y5" i="2"/>
  <c r="Y5" i="23" s="1"/>
  <c r="AB4" i="14"/>
  <c r="AE4" i="14"/>
  <c r="AB3" i="2"/>
  <c r="AB3" i="23" s="1"/>
  <c r="K3" i="14"/>
  <c r="K3" i="2"/>
  <c r="K3" i="23" s="1"/>
  <c r="L3" i="2"/>
  <c r="L3" i="23" s="1"/>
  <c r="I103" i="33"/>
  <c r="G101" i="33"/>
  <c r="I99" i="33"/>
  <c r="G97" i="33"/>
  <c r="AJ7" i="17"/>
  <c r="AG7" i="17"/>
  <c r="AK7" i="17"/>
  <c r="AH7" i="17"/>
  <c r="AI7" i="17"/>
  <c r="N6" i="17"/>
  <c r="O6" i="17"/>
  <c r="P6" i="17"/>
  <c r="Q6" i="17"/>
  <c r="N4" i="17"/>
  <c r="O4" i="17"/>
  <c r="M4" i="17"/>
  <c r="P4" i="17"/>
  <c r="Q4" i="17"/>
  <c r="M8" i="19"/>
  <c r="Q8" i="19"/>
  <c r="N8" i="19"/>
  <c r="O8" i="19"/>
  <c r="P8" i="19"/>
  <c r="AJ6" i="19"/>
  <c r="AG6" i="19"/>
  <c r="AK6" i="19"/>
  <c r="AH6" i="19"/>
  <c r="AI6" i="19"/>
  <c r="N5" i="19"/>
  <c r="O5" i="19"/>
  <c r="M5" i="19"/>
  <c r="P5" i="19"/>
  <c r="Q5" i="19"/>
  <c r="AJ4" i="19"/>
  <c r="AG4" i="19"/>
  <c r="AK4" i="19"/>
  <c r="AH4" i="19"/>
  <c r="AI4" i="19"/>
  <c r="N3" i="19"/>
  <c r="O3" i="19"/>
  <c r="P3" i="19"/>
  <c r="Q3" i="19"/>
  <c r="M3" i="19"/>
  <c r="AH8" i="11"/>
  <c r="Q7" i="11"/>
  <c r="AG5" i="11"/>
  <c r="AH5" i="11"/>
  <c r="AI5" i="11"/>
  <c r="AJ5" i="11"/>
  <c r="AK5" i="11"/>
  <c r="M5" i="11"/>
  <c r="Q5" i="11"/>
  <c r="N5" i="11"/>
  <c r="O5" i="11"/>
  <c r="AH3" i="11"/>
  <c r="Q2" i="11"/>
  <c r="M2" i="11"/>
  <c r="P2" i="11"/>
  <c r="O2" i="11"/>
  <c r="N2" i="11"/>
  <c r="G108" i="33"/>
  <c r="K104" i="33"/>
  <c r="H8" i="19"/>
  <c r="K102" i="33"/>
  <c r="G102" i="33"/>
  <c r="H99" i="33"/>
  <c r="J97" i="33"/>
  <c r="F97" i="33"/>
  <c r="AD8" i="17"/>
  <c r="AE8" i="17"/>
  <c r="AB8" i="17"/>
  <c r="AC8" i="17"/>
  <c r="AF8" i="17"/>
  <c r="J8" i="17"/>
  <c r="K8" i="17"/>
  <c r="L8" i="17"/>
  <c r="H8" i="17"/>
  <c r="I8" i="17"/>
  <c r="AB7" i="17"/>
  <c r="AF7" i="17"/>
  <c r="AC7" i="17"/>
  <c r="AD7" i="17"/>
  <c r="AE7" i="17"/>
  <c r="H7" i="17"/>
  <c r="L7" i="17"/>
  <c r="I7" i="17"/>
  <c r="J7" i="17"/>
  <c r="K7" i="17"/>
  <c r="AD6" i="17"/>
  <c r="AE6" i="17"/>
  <c r="AF6" i="17"/>
  <c r="AB6" i="17"/>
  <c r="AC6" i="17"/>
  <c r="J6" i="17"/>
  <c r="K6" i="17"/>
  <c r="H6" i="17"/>
  <c r="I6" i="17"/>
  <c r="L6" i="17"/>
  <c r="AB5" i="17"/>
  <c r="AF5" i="17"/>
  <c r="AC5" i="17"/>
  <c r="AD5" i="17"/>
  <c r="AE5" i="17"/>
  <c r="H5" i="17"/>
  <c r="L5" i="17"/>
  <c r="I5" i="17"/>
  <c r="J5" i="17"/>
  <c r="AD4" i="17"/>
  <c r="AE4" i="17"/>
  <c r="AB4" i="17"/>
  <c r="AC4" i="17"/>
  <c r="AF4" i="17"/>
  <c r="J4" i="17"/>
  <c r="K4" i="17"/>
  <c r="L4" i="17"/>
  <c r="H4" i="17"/>
  <c r="AB3" i="17"/>
  <c r="AF3" i="17"/>
  <c r="AC3" i="17"/>
  <c r="AD3" i="17"/>
  <c r="AE3" i="17"/>
  <c r="H3" i="17"/>
  <c r="L3" i="17"/>
  <c r="I3" i="17"/>
  <c r="J3" i="17"/>
  <c r="K3" i="17"/>
  <c r="AC2" i="17"/>
  <c r="AF2" i="17"/>
  <c r="AB2" i="17"/>
  <c r="AE2" i="17"/>
  <c r="AD2" i="17"/>
  <c r="I2" i="17"/>
  <c r="L2" i="17"/>
  <c r="H2" i="17"/>
  <c r="K2" i="17"/>
  <c r="J2" i="17"/>
  <c r="AC8" i="19"/>
  <c r="AD8" i="19"/>
  <c r="AB8" i="19"/>
  <c r="AE8" i="19"/>
  <c r="AF8" i="19"/>
  <c r="I8" i="19"/>
  <c r="J8" i="19"/>
  <c r="K8" i="19"/>
  <c r="L8" i="19"/>
  <c r="AE7" i="19"/>
  <c r="AB7" i="19"/>
  <c r="AF7" i="19"/>
  <c r="AC7" i="19"/>
  <c r="AD7" i="19"/>
  <c r="J7" i="19"/>
  <c r="K7" i="19"/>
  <c r="H7" i="19"/>
  <c r="I7" i="19"/>
  <c r="L7" i="19"/>
  <c r="AB6" i="19"/>
  <c r="AF6" i="19"/>
  <c r="AC6" i="19"/>
  <c r="AD6" i="19"/>
  <c r="AE6" i="19"/>
  <c r="H6" i="19"/>
  <c r="L6" i="19"/>
  <c r="I6" i="19"/>
  <c r="J6" i="19"/>
  <c r="K6" i="19"/>
  <c r="AD5" i="19"/>
  <c r="AE5" i="19"/>
  <c r="AB5" i="19"/>
  <c r="AC5" i="19"/>
  <c r="AF5" i="19"/>
  <c r="J5" i="19"/>
  <c r="K5" i="19"/>
  <c r="L5" i="19"/>
  <c r="H5" i="19"/>
  <c r="I5" i="19"/>
  <c r="AB4" i="19"/>
  <c r="AF4" i="19"/>
  <c r="AC4" i="19"/>
  <c r="AD4" i="19"/>
  <c r="AE4" i="19"/>
  <c r="H4" i="19"/>
  <c r="L4" i="19"/>
  <c r="I4" i="19"/>
  <c r="J4" i="19"/>
  <c r="K4" i="19"/>
  <c r="AD3" i="19"/>
  <c r="AE3" i="19"/>
  <c r="AF3" i="19"/>
  <c r="AB3" i="19"/>
  <c r="AC3" i="19"/>
  <c r="J3" i="19"/>
  <c r="K3" i="19"/>
  <c r="H3" i="19"/>
  <c r="I3" i="19"/>
  <c r="L3" i="19"/>
  <c r="AD2" i="19"/>
  <c r="AC2" i="19"/>
  <c r="AF2" i="19"/>
  <c r="AE2" i="19"/>
  <c r="AB2" i="19"/>
  <c r="J2" i="19"/>
  <c r="I2" i="19"/>
  <c r="H2" i="19"/>
  <c r="L2" i="19"/>
  <c r="K2" i="19"/>
  <c r="AD8" i="11"/>
  <c r="AE8" i="11"/>
  <c r="AB8" i="11"/>
  <c r="AC8" i="11"/>
  <c r="AF8" i="11"/>
  <c r="L8" i="11"/>
  <c r="AC7" i="11"/>
  <c r="AD6" i="11"/>
  <c r="AE6" i="11"/>
  <c r="AF6" i="11"/>
  <c r="AB6" i="11"/>
  <c r="H6" i="11"/>
  <c r="L6" i="11"/>
  <c r="AC5" i="11"/>
  <c r="AD5" i="11"/>
  <c r="AB5" i="11"/>
  <c r="AE5" i="11"/>
  <c r="I5" i="11"/>
  <c r="J5" i="11"/>
  <c r="K5" i="11"/>
  <c r="L5" i="11"/>
  <c r="H5" i="11"/>
  <c r="L4" i="11"/>
  <c r="AC3" i="11"/>
  <c r="AD3" i="11"/>
  <c r="AE3" i="11"/>
  <c r="AF3" i="11"/>
  <c r="I3" i="11"/>
  <c r="AC2" i="11"/>
  <c r="AF2" i="11"/>
  <c r="AB2" i="11"/>
  <c r="AE2" i="11"/>
  <c r="AD2" i="11"/>
  <c r="AA2" i="11"/>
  <c r="I2" i="11"/>
  <c r="L2" i="11"/>
  <c r="H2" i="11"/>
  <c r="K2" i="11"/>
  <c r="E109" i="33"/>
  <c r="I105" i="33"/>
  <c r="H104" i="33"/>
  <c r="S2" i="14" s="1"/>
  <c r="M6" i="17"/>
  <c r="J105" i="33"/>
  <c r="J109" i="33"/>
  <c r="J104" i="33"/>
  <c r="J108" i="33"/>
  <c r="H102" i="33"/>
  <c r="J100" i="33"/>
  <c r="E99" i="33"/>
  <c r="H98" i="33"/>
  <c r="T3" i="2" s="1"/>
  <c r="T3" i="23" s="1"/>
  <c r="AH8" i="17"/>
  <c r="AI8" i="17"/>
  <c r="AJ8" i="17"/>
  <c r="AK8" i="17"/>
  <c r="AG8" i="17"/>
  <c r="P7" i="17"/>
  <c r="M7" i="17"/>
  <c r="Q7" i="17"/>
  <c r="N7" i="17"/>
  <c r="AJ5" i="17"/>
  <c r="AG5" i="17"/>
  <c r="AK5" i="17"/>
  <c r="AH5" i="17"/>
  <c r="AI5" i="17"/>
  <c r="AH4" i="17"/>
  <c r="AI4" i="17"/>
  <c r="AJ4" i="17"/>
  <c r="AK4" i="17"/>
  <c r="AG4" i="17"/>
  <c r="AJ3" i="17"/>
  <c r="AG3" i="17"/>
  <c r="AK3" i="17"/>
  <c r="AH3" i="17"/>
  <c r="AI3" i="17"/>
  <c r="AK2" i="17"/>
  <c r="AG2" i="17"/>
  <c r="AJ2" i="17"/>
  <c r="AI2" i="17"/>
  <c r="AH2" i="17"/>
  <c r="AG8" i="19"/>
  <c r="AK8" i="19"/>
  <c r="AH8" i="19"/>
  <c r="AI8" i="19"/>
  <c r="AJ8" i="19"/>
  <c r="O7" i="19"/>
  <c r="N7" i="19"/>
  <c r="P7" i="19"/>
  <c r="Q7" i="19"/>
  <c r="M7" i="19"/>
  <c r="AH5" i="19"/>
  <c r="AI5" i="19"/>
  <c r="AJ5" i="19"/>
  <c r="AK5" i="19"/>
  <c r="AG5" i="19"/>
  <c r="AH3" i="19"/>
  <c r="AI3" i="19"/>
  <c r="AG3" i="19"/>
  <c r="AJ3" i="19"/>
  <c r="AK3" i="19"/>
  <c r="N2" i="19"/>
  <c r="Q2" i="19"/>
  <c r="M2" i="19"/>
  <c r="P2" i="19"/>
  <c r="O2" i="19"/>
  <c r="O8" i="11"/>
  <c r="AJ6" i="11"/>
  <c r="AK4" i="11"/>
  <c r="F101" i="33"/>
  <c r="E100" i="33"/>
  <c r="E107" i="33"/>
  <c r="G103" i="33"/>
  <c r="F102" i="33"/>
  <c r="K7" i="14" s="1"/>
  <c r="E101" i="33"/>
  <c r="G99" i="33"/>
  <c r="I97" i="33"/>
  <c r="Z2" i="2" s="1"/>
  <c r="Z2" i="23" s="1"/>
  <c r="E97" i="33"/>
  <c r="Z8" i="17"/>
  <c r="W8" i="17"/>
  <c r="AA8" i="17"/>
  <c r="X8" i="17"/>
  <c r="Y8" i="17"/>
  <c r="B8" i="17"/>
  <c r="X7" i="17"/>
  <c r="Y7" i="17"/>
  <c r="Z7" i="17"/>
  <c r="AA7" i="17"/>
  <c r="W7" i="17"/>
  <c r="B7" i="17"/>
  <c r="Z6" i="17"/>
  <c r="W6" i="17"/>
  <c r="AA6" i="17"/>
  <c r="X6" i="17"/>
  <c r="Y6" i="17"/>
  <c r="B6" i="17"/>
  <c r="X5" i="17"/>
  <c r="Y5" i="17"/>
  <c r="W5" i="17"/>
  <c r="Z5" i="17"/>
  <c r="AA5" i="17"/>
  <c r="B5" i="17"/>
  <c r="Z4" i="17"/>
  <c r="W4" i="17"/>
  <c r="AA4" i="17"/>
  <c r="X4" i="17"/>
  <c r="Y4" i="17"/>
  <c r="B4" i="17"/>
  <c r="X3" i="17"/>
  <c r="Y3" i="17"/>
  <c r="Z3" i="17"/>
  <c r="AA3" i="17"/>
  <c r="W3" i="17"/>
  <c r="B3" i="17"/>
  <c r="Y2" i="17"/>
  <c r="X2" i="17"/>
  <c r="W2" i="17"/>
  <c r="AA2" i="17"/>
  <c r="E2" i="17"/>
  <c r="Y8" i="19"/>
  <c r="Z8" i="19"/>
  <c r="AA8" i="19"/>
  <c r="W8" i="19"/>
  <c r="B8" i="19"/>
  <c r="W7" i="19"/>
  <c r="AA7" i="19"/>
  <c r="X7" i="19"/>
  <c r="Y7" i="19"/>
  <c r="Z7" i="19"/>
  <c r="B7" i="19"/>
  <c r="X6" i="19"/>
  <c r="Y6" i="19"/>
  <c r="W6" i="19"/>
  <c r="Z6" i="19"/>
  <c r="B6" i="19"/>
  <c r="Z5" i="19"/>
  <c r="W5" i="19"/>
  <c r="AA5" i="19"/>
  <c r="X5" i="19"/>
  <c r="B5" i="19"/>
  <c r="X4" i="19"/>
  <c r="Y4" i="19"/>
  <c r="Z4" i="19"/>
  <c r="AA4" i="19"/>
  <c r="B4" i="19"/>
  <c r="Z3" i="19"/>
  <c r="W3" i="19"/>
  <c r="AA3" i="19"/>
  <c r="X3" i="19"/>
  <c r="Y3" i="19"/>
  <c r="B3" i="19"/>
  <c r="Z2" i="19"/>
  <c r="Y2" i="19"/>
  <c r="X2" i="19"/>
  <c r="W2" i="19"/>
  <c r="AA2" i="19"/>
  <c r="E2" i="19"/>
  <c r="Z8" i="11"/>
  <c r="B8" i="11"/>
  <c r="Z7" i="11"/>
  <c r="AA6" i="11"/>
  <c r="Y5" i="11"/>
  <c r="Z5" i="11"/>
  <c r="AA5" i="11"/>
  <c r="W5" i="11"/>
  <c r="X5" i="11"/>
  <c r="B5" i="11"/>
  <c r="Z2" i="11"/>
  <c r="AA6" i="19"/>
  <c r="Z2" i="17"/>
  <c r="K5" i="17"/>
  <c r="F105" i="33"/>
  <c r="F109" i="33"/>
  <c r="F104" i="33"/>
  <c r="F108" i="33"/>
  <c r="K101" i="33"/>
  <c r="F100" i="33"/>
  <c r="K97" i="33"/>
  <c r="N8" i="17"/>
  <c r="O8" i="17"/>
  <c r="M8" i="17"/>
  <c r="P8" i="17"/>
  <c r="AH6" i="17"/>
  <c r="AI6" i="17"/>
  <c r="AG6" i="17"/>
  <c r="AJ6" i="17"/>
  <c r="AK6" i="17"/>
  <c r="P5" i="17"/>
  <c r="M5" i="17"/>
  <c r="Q5" i="17"/>
  <c r="N5" i="17"/>
  <c r="O5" i="17"/>
  <c r="P3" i="17"/>
  <c r="M3" i="17"/>
  <c r="Q3" i="17"/>
  <c r="N3" i="17"/>
  <c r="O3" i="17"/>
  <c r="Q2" i="17"/>
  <c r="M2" i="17"/>
  <c r="P2" i="17"/>
  <c r="O2" i="17"/>
  <c r="N2" i="17"/>
  <c r="AI7" i="19"/>
  <c r="AJ7" i="19"/>
  <c r="AG7" i="19"/>
  <c r="AH7" i="19"/>
  <c r="AK7" i="19"/>
  <c r="P6" i="19"/>
  <c r="M6" i="19"/>
  <c r="Q6" i="19"/>
  <c r="N6" i="19"/>
  <c r="O6" i="19"/>
  <c r="P4" i="19"/>
  <c r="M4" i="19"/>
  <c r="Q4" i="19"/>
  <c r="N4" i="19"/>
  <c r="O4" i="19"/>
  <c r="AH2" i="19"/>
  <c r="AK2" i="19"/>
  <c r="AG2" i="19"/>
  <c r="AJ2" i="19"/>
  <c r="P6" i="11"/>
  <c r="O4" i="11"/>
  <c r="AK2" i="11"/>
  <c r="AG2" i="11"/>
  <c r="AJ2" i="11"/>
  <c r="AI2" i="11"/>
  <c r="F107" i="33"/>
  <c r="AE7" i="11"/>
  <c r="AC6" i="11"/>
  <c r="P5" i="11"/>
  <c r="O7" i="17"/>
  <c r="I104" i="33"/>
  <c r="I108" i="33"/>
  <c r="E104" i="33"/>
  <c r="E108" i="33"/>
  <c r="J101" i="33"/>
  <c r="D99" i="33"/>
  <c r="I107" i="33"/>
  <c r="H106" i="33"/>
  <c r="H110" i="33"/>
  <c r="K103" i="33"/>
  <c r="J102" i="33"/>
  <c r="AC7" i="2" s="1"/>
  <c r="AC7" i="23" s="1"/>
  <c r="I101" i="33"/>
  <c r="K99" i="33"/>
  <c r="AJ4" i="2" s="1"/>
  <c r="AJ4" i="23" s="1"/>
  <c r="H107" i="33"/>
  <c r="R5" i="14" s="1"/>
  <c r="K106" i="33"/>
  <c r="K110" i="33"/>
  <c r="K105" i="33"/>
  <c r="K109" i="33"/>
  <c r="G106" i="33"/>
  <c r="G110" i="33"/>
  <c r="G105" i="33"/>
  <c r="G109" i="33"/>
  <c r="J103" i="33"/>
  <c r="F103" i="33"/>
  <c r="J8" i="14" s="1"/>
  <c r="H101" i="33"/>
  <c r="R8" i="17"/>
  <c r="V8" i="17"/>
  <c r="S8" i="17"/>
  <c r="T8" i="17"/>
  <c r="U8" i="17"/>
  <c r="T7" i="17"/>
  <c r="U7" i="17"/>
  <c r="R7" i="17"/>
  <c r="S7" i="17"/>
  <c r="V7" i="17"/>
  <c r="R6" i="17"/>
  <c r="V6" i="17"/>
  <c r="S6" i="17"/>
  <c r="T6" i="17"/>
  <c r="U6" i="17"/>
  <c r="T5" i="17"/>
  <c r="U5" i="17"/>
  <c r="V5" i="17"/>
  <c r="R5" i="17"/>
  <c r="S5" i="17"/>
  <c r="R4" i="17"/>
  <c r="V4" i="17"/>
  <c r="S4" i="17"/>
  <c r="T4" i="17"/>
  <c r="U4" i="17"/>
  <c r="T3" i="17"/>
  <c r="U3" i="17"/>
  <c r="R3" i="17"/>
  <c r="S3" i="17"/>
  <c r="V3" i="17"/>
  <c r="U2" i="17"/>
  <c r="T2" i="17"/>
  <c r="V2" i="17"/>
  <c r="S2" i="17"/>
  <c r="R2" i="17"/>
  <c r="U8" i="19"/>
  <c r="R8" i="19"/>
  <c r="V8" i="19"/>
  <c r="S8" i="19"/>
  <c r="T8" i="19"/>
  <c r="S7" i="19"/>
  <c r="T7" i="19"/>
  <c r="R7" i="19"/>
  <c r="U7" i="19"/>
  <c r="T6" i="19"/>
  <c r="U6" i="19"/>
  <c r="V6" i="19"/>
  <c r="R6" i="19"/>
  <c r="S6" i="19"/>
  <c r="R5" i="19"/>
  <c r="V5" i="19"/>
  <c r="S5" i="19"/>
  <c r="T5" i="19"/>
  <c r="U5" i="19"/>
  <c r="T4" i="19"/>
  <c r="U4" i="19"/>
  <c r="R4" i="19"/>
  <c r="S4" i="19"/>
  <c r="V4" i="19"/>
  <c r="R3" i="19"/>
  <c r="V3" i="19"/>
  <c r="S3" i="19"/>
  <c r="T3" i="19"/>
  <c r="V2" i="19"/>
  <c r="R2" i="19"/>
  <c r="U2" i="19"/>
  <c r="T2" i="19"/>
  <c r="S7" i="11"/>
  <c r="J110" i="33"/>
  <c r="AE8" i="14" s="1"/>
  <c r="I109" i="33"/>
  <c r="AA7" i="14" s="1"/>
  <c r="H108" i="33"/>
  <c r="F106" i="33"/>
  <c r="E105" i="33"/>
  <c r="J2" i="11"/>
  <c r="AH2" i="11"/>
  <c r="I8" i="11"/>
  <c r="AF5" i="11"/>
  <c r="AB3" i="11"/>
  <c r="X8" i="19"/>
  <c r="Y5" i="19"/>
  <c r="Q8" i="17"/>
  <c r="I4" i="17"/>
  <c r="V7" i="11"/>
  <c r="Y4" i="11"/>
  <c r="X3" i="11"/>
  <c r="B3" i="11"/>
  <c r="Y2" i="11"/>
  <c r="X2" i="11"/>
  <c r="E2" i="11"/>
  <c r="U7" i="11"/>
  <c r="U5" i="11"/>
  <c r="R5" i="11"/>
  <c r="V5" i="11"/>
  <c r="S5" i="11"/>
  <c r="T5" i="11"/>
  <c r="R4" i="11"/>
  <c r="U2" i="11"/>
  <c r="T2" i="11"/>
  <c r="W2" i="11"/>
  <c r="R7" i="11"/>
  <c r="D107" i="33"/>
  <c r="D102" i="33"/>
  <c r="B7" i="14" s="1"/>
  <c r="D101" i="33"/>
  <c r="B2" i="11"/>
  <c r="F2" i="11"/>
  <c r="E8" i="11"/>
  <c r="E6" i="11"/>
  <c r="E5" i="11"/>
  <c r="E3" i="11"/>
  <c r="B2" i="19"/>
  <c r="F2" i="19"/>
  <c r="E8" i="19"/>
  <c r="E7" i="19"/>
  <c r="E6" i="19"/>
  <c r="E5" i="19"/>
  <c r="E4" i="19"/>
  <c r="E3" i="19"/>
  <c r="B2" i="17"/>
  <c r="F2" i="17"/>
  <c r="E8" i="17"/>
  <c r="E7" i="17"/>
  <c r="E6" i="17"/>
  <c r="E5" i="17"/>
  <c r="E4" i="17"/>
  <c r="E3" i="17"/>
  <c r="D98" i="33"/>
  <c r="D97" i="33"/>
  <c r="D100" i="33"/>
  <c r="D7" i="14"/>
  <c r="C2" i="11"/>
  <c r="G2" i="11"/>
  <c r="D8" i="11"/>
  <c r="D5" i="11"/>
  <c r="D3" i="11"/>
  <c r="C2" i="19"/>
  <c r="G2" i="19"/>
  <c r="D8" i="19"/>
  <c r="D7" i="19"/>
  <c r="D6" i="19"/>
  <c r="D5" i="19"/>
  <c r="D4" i="19"/>
  <c r="D3" i="19"/>
  <c r="C2" i="17"/>
  <c r="G2" i="17"/>
  <c r="D8" i="17"/>
  <c r="D7" i="17"/>
  <c r="D6" i="17"/>
  <c r="D5" i="17"/>
  <c r="D4" i="17"/>
  <c r="D3" i="17"/>
  <c r="D103" i="33"/>
  <c r="D2" i="11"/>
  <c r="G8" i="11"/>
  <c r="C8" i="11"/>
  <c r="C7" i="11"/>
  <c r="G5" i="11"/>
  <c r="C5" i="11"/>
  <c r="G3" i="11"/>
  <c r="C3" i="11"/>
  <c r="D2" i="19"/>
  <c r="G8" i="19"/>
  <c r="C8" i="19"/>
  <c r="G7" i="19"/>
  <c r="C7" i="19"/>
  <c r="G6" i="19"/>
  <c r="C6" i="19"/>
  <c r="G5" i="19"/>
  <c r="C5" i="19"/>
  <c r="G4" i="19"/>
  <c r="C4" i="19"/>
  <c r="G3" i="19"/>
  <c r="C3" i="19"/>
  <c r="D2" i="17"/>
  <c r="G8" i="17"/>
  <c r="C8" i="17"/>
  <c r="G7" i="17"/>
  <c r="C7" i="17"/>
  <c r="G6" i="17"/>
  <c r="C6" i="17"/>
  <c r="G5" i="17"/>
  <c r="C5" i="17"/>
  <c r="G4" i="17"/>
  <c r="C4" i="17"/>
  <c r="G3" i="17"/>
  <c r="C3" i="17"/>
  <c r="D110" i="33"/>
  <c r="D109" i="33"/>
  <c r="D108" i="33"/>
  <c r="D106" i="33"/>
  <c r="D105" i="33"/>
  <c r="F7" i="14"/>
  <c r="F8" i="11"/>
  <c r="F6" i="11"/>
  <c r="F5" i="11"/>
  <c r="F3" i="11"/>
  <c r="F8" i="19"/>
  <c r="F7" i="19"/>
  <c r="F6" i="19"/>
  <c r="F5" i="19"/>
  <c r="F4" i="19"/>
  <c r="F3" i="19"/>
  <c r="F8" i="17"/>
  <c r="F7" i="17"/>
  <c r="F6" i="17"/>
  <c r="F5" i="17"/>
  <c r="F4" i="17"/>
  <c r="F3" i="17"/>
  <c r="AK5" i="22"/>
  <c r="AK3" i="22"/>
  <c r="AK7" i="22"/>
  <c r="AF5" i="22"/>
  <c r="AG5" i="22" s="1"/>
  <c r="AF3" i="22"/>
  <c r="AF7" i="22"/>
  <c r="AA5" i="22"/>
  <c r="AA3" i="22"/>
  <c r="AD3" i="22" s="1"/>
  <c r="AA7" i="22"/>
  <c r="V5" i="22"/>
  <c r="V3" i="22"/>
  <c r="V7" i="22"/>
  <c r="T7" i="22" s="1"/>
  <c r="Q5" i="22"/>
  <c r="Q3" i="22"/>
  <c r="Q7" i="22"/>
  <c r="L5" i="22"/>
  <c r="J5" i="22" s="1"/>
  <c r="L3" i="22"/>
  <c r="L7" i="22"/>
  <c r="G5" i="22"/>
  <c r="G3" i="22"/>
  <c r="G7" i="22"/>
  <c r="B7" i="22"/>
  <c r="B5" i="22"/>
  <c r="B3" i="22"/>
  <c r="D3" i="22" s="1"/>
  <c r="AK8" i="24"/>
  <c r="AF8" i="24"/>
  <c r="AA8" i="24"/>
  <c r="W8" i="24"/>
  <c r="V8" i="24"/>
  <c r="Z8" i="24" s="1"/>
  <c r="Q8" i="24"/>
  <c r="L8" i="24"/>
  <c r="G8" i="24"/>
  <c r="C8" i="24"/>
  <c r="B8" i="24"/>
  <c r="F8" i="24" s="1"/>
  <c r="AK7" i="24"/>
  <c r="AF7" i="24"/>
  <c r="AA7" i="24"/>
  <c r="W7" i="24"/>
  <c r="V7" i="24"/>
  <c r="Z7" i="24" s="1"/>
  <c r="Q7" i="24"/>
  <c r="L7" i="24"/>
  <c r="G7" i="24"/>
  <c r="C7" i="24"/>
  <c r="B7" i="24"/>
  <c r="F7" i="24" s="1"/>
  <c r="AJ6" i="24"/>
  <c r="AI6" i="24"/>
  <c r="AH6" i="24"/>
  <c r="AG6" i="24"/>
  <c r="AE6" i="24"/>
  <c r="AD6" i="24"/>
  <c r="AC6" i="24"/>
  <c r="AB6" i="24"/>
  <c r="Z6" i="24"/>
  <c r="Y6" i="24"/>
  <c r="X6" i="24"/>
  <c r="W6" i="24"/>
  <c r="U6" i="24"/>
  <c r="T6" i="24"/>
  <c r="S6" i="24"/>
  <c r="R6" i="24"/>
  <c r="P6" i="24"/>
  <c r="O6" i="24"/>
  <c r="N6" i="24"/>
  <c r="M6" i="24"/>
  <c r="K6" i="24"/>
  <c r="J6" i="24"/>
  <c r="I6" i="24"/>
  <c r="H6" i="24"/>
  <c r="F6" i="24"/>
  <c r="E6" i="24"/>
  <c r="D6" i="24"/>
  <c r="C6" i="24"/>
  <c r="AJ5" i="24"/>
  <c r="AI5" i="24"/>
  <c r="AH5" i="24"/>
  <c r="AG5" i="24"/>
  <c r="AE5" i="24"/>
  <c r="AD5" i="24"/>
  <c r="AC5" i="24"/>
  <c r="AB5" i="24"/>
  <c r="Z5" i="24"/>
  <c r="Y5" i="24"/>
  <c r="X5" i="24"/>
  <c r="W5" i="24"/>
  <c r="U5" i="24"/>
  <c r="T5" i="24"/>
  <c r="S5" i="24"/>
  <c r="R5" i="24"/>
  <c r="P5" i="24"/>
  <c r="O5" i="24"/>
  <c r="N5" i="24"/>
  <c r="M5" i="24"/>
  <c r="K5" i="24"/>
  <c r="J5" i="24"/>
  <c r="I5" i="24"/>
  <c r="H5" i="24"/>
  <c r="F5" i="24"/>
  <c r="E5" i="24"/>
  <c r="D5" i="24"/>
  <c r="C5" i="24"/>
  <c r="AK4" i="24"/>
  <c r="AF4" i="24"/>
  <c r="AA4" i="24"/>
  <c r="W4" i="24"/>
  <c r="V4" i="24"/>
  <c r="Z4" i="24" s="1"/>
  <c r="Q4" i="24"/>
  <c r="L4" i="24"/>
  <c r="G4" i="24"/>
  <c r="C4" i="24"/>
  <c r="B4" i="24"/>
  <c r="F4" i="24" s="1"/>
  <c r="AJ3" i="24"/>
  <c r="AI3" i="24"/>
  <c r="AH3" i="24"/>
  <c r="AG3" i="24"/>
  <c r="AE3" i="24"/>
  <c r="AD3" i="24"/>
  <c r="AC3" i="24"/>
  <c r="AB3" i="24"/>
  <c r="Z3" i="24"/>
  <c r="Y3" i="24"/>
  <c r="X3" i="24"/>
  <c r="W3" i="24"/>
  <c r="U3" i="24"/>
  <c r="T3" i="24"/>
  <c r="S3" i="24"/>
  <c r="R3" i="24"/>
  <c r="P3" i="24"/>
  <c r="O3" i="24"/>
  <c r="N3" i="24"/>
  <c r="M3" i="24"/>
  <c r="K3" i="24"/>
  <c r="J3" i="24"/>
  <c r="I3" i="24"/>
  <c r="H3" i="24"/>
  <c r="F3" i="24"/>
  <c r="E3" i="24"/>
  <c r="D3" i="24"/>
  <c r="C3" i="24"/>
  <c r="AJ2" i="24"/>
  <c r="AI2" i="24"/>
  <c r="AH2" i="24"/>
  <c r="AG2" i="24"/>
  <c r="AE2" i="24"/>
  <c r="AD2" i="24"/>
  <c r="AC2" i="24"/>
  <c r="AB2" i="24"/>
  <c r="Z2" i="24"/>
  <c r="Y2" i="24"/>
  <c r="X2" i="24"/>
  <c r="W2" i="24"/>
  <c r="U2" i="24"/>
  <c r="T2" i="24"/>
  <c r="S2" i="24"/>
  <c r="R2" i="24"/>
  <c r="P2" i="24"/>
  <c r="O2" i="24"/>
  <c r="N2" i="24"/>
  <c r="M2" i="24"/>
  <c r="K2" i="24"/>
  <c r="J2" i="24"/>
  <c r="I2" i="24"/>
  <c r="H2" i="24"/>
  <c r="F2" i="24"/>
  <c r="E2" i="24"/>
  <c r="D2" i="24"/>
  <c r="C2" i="24"/>
  <c r="AK8" i="16"/>
  <c r="AK7" i="16"/>
  <c r="AK4" i="16"/>
  <c r="AF8" i="16"/>
  <c r="AF7" i="16"/>
  <c r="AF4" i="16"/>
  <c r="AA8" i="16"/>
  <c r="AA7" i="16"/>
  <c r="AA4" i="16"/>
  <c r="V8" i="16"/>
  <c r="V7" i="16"/>
  <c r="V4" i="16"/>
  <c r="Q8" i="16"/>
  <c r="Q7" i="16"/>
  <c r="Q4" i="16"/>
  <c r="L8" i="16"/>
  <c r="L7" i="16"/>
  <c r="L4" i="16"/>
  <c r="G8" i="16"/>
  <c r="G7" i="16"/>
  <c r="G4" i="16"/>
  <c r="B8" i="16"/>
  <c r="B7" i="16"/>
  <c r="B4" i="16"/>
  <c r="AK7" i="21"/>
  <c r="AK5" i="21"/>
  <c r="AK3" i="21"/>
  <c r="AJ7" i="21"/>
  <c r="AF7" i="21"/>
  <c r="AF5" i="21"/>
  <c r="AF3" i="21"/>
  <c r="AA7" i="21"/>
  <c r="AA5" i="21"/>
  <c r="AE5" i="21" s="1"/>
  <c r="AA3" i="21"/>
  <c r="AB7" i="21"/>
  <c r="V7" i="21"/>
  <c r="V5" i="21"/>
  <c r="V3" i="21"/>
  <c r="Q7" i="21"/>
  <c r="S7" i="21" s="1"/>
  <c r="Q5" i="21"/>
  <c r="U5" i="21" s="1"/>
  <c r="Q3" i="21"/>
  <c r="L7" i="21"/>
  <c r="L5" i="21"/>
  <c r="L3" i="21"/>
  <c r="G7" i="21"/>
  <c r="G5" i="21"/>
  <c r="G3" i="21"/>
  <c r="B7" i="21"/>
  <c r="B5" i="21"/>
  <c r="C5" i="21" s="1"/>
  <c r="B3" i="21"/>
  <c r="AJ8" i="25"/>
  <c r="AI8" i="25"/>
  <c r="AH8" i="25"/>
  <c r="AG8" i="25"/>
  <c r="AE8" i="25"/>
  <c r="AD8" i="25"/>
  <c r="AC8" i="25"/>
  <c r="AB8" i="25"/>
  <c r="Z8" i="25"/>
  <c r="Y8" i="25"/>
  <c r="X8" i="25"/>
  <c r="W8" i="25"/>
  <c r="U8" i="25"/>
  <c r="T8" i="25"/>
  <c r="S8" i="25"/>
  <c r="R8" i="25"/>
  <c r="P8" i="25"/>
  <c r="O8" i="25"/>
  <c r="N8" i="25"/>
  <c r="M8" i="25"/>
  <c r="K8" i="25"/>
  <c r="J8" i="25"/>
  <c r="I8" i="25"/>
  <c r="H8" i="25"/>
  <c r="F8" i="25"/>
  <c r="E8" i="25"/>
  <c r="D8" i="25"/>
  <c r="C8" i="25"/>
  <c r="AJ7" i="25"/>
  <c r="AI7" i="25"/>
  <c r="AH7" i="25"/>
  <c r="AG7" i="25"/>
  <c r="AE7" i="25"/>
  <c r="AD7" i="25"/>
  <c r="AC7" i="25"/>
  <c r="AB7" i="25"/>
  <c r="Z7" i="25"/>
  <c r="Y7" i="25"/>
  <c r="X7" i="25"/>
  <c r="W7" i="25"/>
  <c r="U7" i="25"/>
  <c r="T7" i="25"/>
  <c r="S7" i="25"/>
  <c r="R7" i="25"/>
  <c r="P7" i="25"/>
  <c r="O7" i="25"/>
  <c r="N7" i="25"/>
  <c r="M7" i="25"/>
  <c r="K7" i="25"/>
  <c r="J7" i="25"/>
  <c r="I7" i="25"/>
  <c r="H7" i="25"/>
  <c r="F7" i="25"/>
  <c r="E7" i="25"/>
  <c r="D7" i="25"/>
  <c r="C7" i="25"/>
  <c r="AJ5" i="25"/>
  <c r="AI5" i="25"/>
  <c r="AH5" i="25"/>
  <c r="AG5" i="25"/>
  <c r="AE5" i="25"/>
  <c r="AD5" i="25"/>
  <c r="AC5" i="25"/>
  <c r="AB5" i="25"/>
  <c r="Z5" i="25"/>
  <c r="Y5" i="25"/>
  <c r="X5" i="25"/>
  <c r="W5" i="25"/>
  <c r="U5" i="25"/>
  <c r="T5" i="25"/>
  <c r="S5" i="25"/>
  <c r="R5" i="25"/>
  <c r="P5" i="25"/>
  <c r="O5" i="25"/>
  <c r="N5" i="25"/>
  <c r="M5" i="25"/>
  <c r="K5" i="25"/>
  <c r="J5" i="25"/>
  <c r="I5" i="25"/>
  <c r="H5" i="25"/>
  <c r="F5" i="25"/>
  <c r="E5" i="25"/>
  <c r="D5" i="25"/>
  <c r="C5" i="25"/>
  <c r="AJ3" i="25"/>
  <c r="AI3" i="25"/>
  <c r="AH3" i="25"/>
  <c r="AG3" i="25"/>
  <c r="AE3" i="25"/>
  <c r="AD3" i="25"/>
  <c r="AC3" i="25"/>
  <c r="AB3" i="25"/>
  <c r="Z3" i="25"/>
  <c r="Y3" i="25"/>
  <c r="X3" i="25"/>
  <c r="W3" i="25"/>
  <c r="U3" i="25"/>
  <c r="T3" i="25"/>
  <c r="S3" i="25"/>
  <c r="R3" i="25"/>
  <c r="P3" i="25"/>
  <c r="O3" i="25"/>
  <c r="N3" i="25"/>
  <c r="M3" i="25"/>
  <c r="K3" i="25"/>
  <c r="J3" i="25"/>
  <c r="I3" i="25"/>
  <c r="H3" i="25"/>
  <c r="F3" i="25"/>
  <c r="E3" i="25"/>
  <c r="D3" i="25"/>
  <c r="C3" i="25"/>
  <c r="AJ8" i="21"/>
  <c r="AI8" i="21"/>
  <c r="AH8" i="21"/>
  <c r="AG8" i="21"/>
  <c r="AE8" i="21"/>
  <c r="AD8" i="21"/>
  <c r="AC8" i="21"/>
  <c r="AB8" i="21"/>
  <c r="Z8" i="21"/>
  <c r="Y8" i="21"/>
  <c r="X8" i="21"/>
  <c r="W8" i="21"/>
  <c r="U8" i="21"/>
  <c r="T8" i="21"/>
  <c r="S8" i="21"/>
  <c r="R8" i="21"/>
  <c r="P8" i="21"/>
  <c r="O8" i="21"/>
  <c r="N8" i="21"/>
  <c r="M8" i="21"/>
  <c r="K8" i="21"/>
  <c r="J8" i="21"/>
  <c r="I8" i="21"/>
  <c r="H8" i="21"/>
  <c r="F8" i="21"/>
  <c r="E8" i="21"/>
  <c r="D8" i="21"/>
  <c r="C8" i="21"/>
  <c r="AI7" i="21"/>
  <c r="AG7" i="21"/>
  <c r="AE7" i="21"/>
  <c r="AC7" i="21"/>
  <c r="Z7" i="21"/>
  <c r="X7" i="21"/>
  <c r="I7" i="21"/>
  <c r="E7" i="21"/>
  <c r="AJ6" i="21"/>
  <c r="AI6" i="21"/>
  <c r="AH6" i="21"/>
  <c r="AG6" i="21"/>
  <c r="AE6" i="21"/>
  <c r="AD6" i="21"/>
  <c r="AC6" i="21"/>
  <c r="AB6" i="21"/>
  <c r="Z6" i="21"/>
  <c r="Y6" i="21"/>
  <c r="X6" i="21"/>
  <c r="W6" i="21"/>
  <c r="U6" i="21"/>
  <c r="T6" i="21"/>
  <c r="S6" i="21"/>
  <c r="R6" i="21"/>
  <c r="P6" i="21"/>
  <c r="O6" i="21"/>
  <c r="N6" i="21"/>
  <c r="M6" i="21"/>
  <c r="K6" i="21"/>
  <c r="J6" i="21"/>
  <c r="I6" i="21"/>
  <c r="H6" i="21"/>
  <c r="F6" i="21"/>
  <c r="E6" i="21"/>
  <c r="D6" i="21"/>
  <c r="C6" i="21"/>
  <c r="AJ5" i="21"/>
  <c r="AI5" i="21"/>
  <c r="AH5" i="21"/>
  <c r="AG5" i="21"/>
  <c r="AD5" i="21"/>
  <c r="AB5" i="21"/>
  <c r="Y5" i="21"/>
  <c r="W5" i="21"/>
  <c r="T5" i="21"/>
  <c r="R5" i="21"/>
  <c r="F5" i="21"/>
  <c r="D5" i="21"/>
  <c r="AJ4" i="21"/>
  <c r="AI4" i="21"/>
  <c r="AH4" i="21"/>
  <c r="AG4" i="21"/>
  <c r="AE4" i="21"/>
  <c r="AD4" i="21"/>
  <c r="AC4" i="21"/>
  <c r="AB4" i="21"/>
  <c r="Z4" i="21"/>
  <c r="Y4" i="21"/>
  <c r="X4" i="21"/>
  <c r="W4" i="21"/>
  <c r="U4" i="21"/>
  <c r="T4" i="21"/>
  <c r="S4" i="21"/>
  <c r="R4" i="21"/>
  <c r="P4" i="21"/>
  <c r="O4" i="21"/>
  <c r="N4" i="21"/>
  <c r="M4" i="21"/>
  <c r="K4" i="21"/>
  <c r="J4" i="21"/>
  <c r="I4" i="21"/>
  <c r="H4" i="21"/>
  <c r="F4" i="21"/>
  <c r="E4" i="21"/>
  <c r="D4" i="21"/>
  <c r="C4" i="21"/>
  <c r="AC3" i="21"/>
  <c r="Z3" i="21"/>
  <c r="X3" i="21"/>
  <c r="U3" i="21"/>
  <c r="S3" i="21"/>
  <c r="P3" i="21"/>
  <c r="N3" i="21"/>
  <c r="K3" i="21"/>
  <c r="AJ2" i="21"/>
  <c r="AI2" i="21"/>
  <c r="AH2" i="21"/>
  <c r="AG2" i="21"/>
  <c r="AE2" i="21"/>
  <c r="AD2" i="21"/>
  <c r="AC2" i="21"/>
  <c r="AB2" i="21"/>
  <c r="Z2" i="21"/>
  <c r="Y2" i="21"/>
  <c r="X2" i="21"/>
  <c r="W2" i="21"/>
  <c r="U2" i="21"/>
  <c r="T2" i="21"/>
  <c r="S2" i="21"/>
  <c r="R2" i="21"/>
  <c r="P2" i="21"/>
  <c r="O2" i="21"/>
  <c r="N2" i="21"/>
  <c r="M2" i="21"/>
  <c r="K2" i="21"/>
  <c r="J2" i="21"/>
  <c r="I2" i="21"/>
  <c r="H2" i="21"/>
  <c r="F2" i="21"/>
  <c r="E2" i="21"/>
  <c r="D2" i="21"/>
  <c r="C2" i="21"/>
  <c r="AJ8" i="22"/>
  <c r="AI8" i="22"/>
  <c r="AH8" i="22"/>
  <c r="AG8" i="22"/>
  <c r="AE8" i="22"/>
  <c r="AD8" i="22"/>
  <c r="AC8" i="22"/>
  <c r="AB8" i="22"/>
  <c r="Z8" i="22"/>
  <c r="Y8" i="22"/>
  <c r="X8" i="22"/>
  <c r="W8" i="22"/>
  <c r="U8" i="22"/>
  <c r="T8" i="22"/>
  <c r="S8" i="22"/>
  <c r="R8" i="22"/>
  <c r="P8" i="22"/>
  <c r="O8" i="22"/>
  <c r="N8" i="22"/>
  <c r="M8" i="22"/>
  <c r="K8" i="22"/>
  <c r="J8" i="22"/>
  <c r="I8" i="22"/>
  <c r="H8" i="22"/>
  <c r="F8" i="22"/>
  <c r="E8" i="22"/>
  <c r="D8" i="22"/>
  <c r="C8" i="22"/>
  <c r="N7" i="22"/>
  <c r="J7" i="22"/>
  <c r="E7" i="22"/>
  <c r="C7" i="22"/>
  <c r="AJ6" i="22"/>
  <c r="AI6" i="22"/>
  <c r="AH6" i="22"/>
  <c r="AG6" i="22"/>
  <c r="AE6" i="22"/>
  <c r="AD6" i="22"/>
  <c r="AC6" i="22"/>
  <c r="AB6" i="22"/>
  <c r="Z6" i="22"/>
  <c r="Y6" i="22"/>
  <c r="X6" i="22"/>
  <c r="W6" i="22"/>
  <c r="U6" i="22"/>
  <c r="T6" i="22"/>
  <c r="S6" i="22"/>
  <c r="R6" i="22"/>
  <c r="P6" i="22"/>
  <c r="O6" i="22"/>
  <c r="N6" i="22"/>
  <c r="M6" i="22"/>
  <c r="K6" i="22"/>
  <c r="J6" i="22"/>
  <c r="I6" i="22"/>
  <c r="H6" i="22"/>
  <c r="F6" i="22"/>
  <c r="E6" i="22"/>
  <c r="D6" i="22"/>
  <c r="C6" i="22"/>
  <c r="O5" i="22"/>
  <c r="C5" i="22"/>
  <c r="AJ4" i="22"/>
  <c r="AI4" i="22"/>
  <c r="AH4" i="22"/>
  <c r="AG4" i="22"/>
  <c r="AE4" i="22"/>
  <c r="AD4" i="22"/>
  <c r="AC4" i="22"/>
  <c r="AB4" i="22"/>
  <c r="Z4" i="22"/>
  <c r="Y4" i="22"/>
  <c r="X4" i="22"/>
  <c r="W4" i="22"/>
  <c r="U4" i="22"/>
  <c r="T4" i="22"/>
  <c r="S4" i="22"/>
  <c r="R4" i="22"/>
  <c r="P4" i="22"/>
  <c r="O4" i="22"/>
  <c r="N4" i="22"/>
  <c r="M4" i="22"/>
  <c r="K4" i="22"/>
  <c r="J4" i="22"/>
  <c r="I4" i="22"/>
  <c r="H4" i="22"/>
  <c r="F4" i="22"/>
  <c r="E4" i="22"/>
  <c r="D4" i="22"/>
  <c r="C4" i="22"/>
  <c r="M3" i="22"/>
  <c r="F3" i="22"/>
  <c r="AJ2" i="22"/>
  <c r="AI2" i="22"/>
  <c r="AH2" i="22"/>
  <c r="AG2" i="22"/>
  <c r="AE2" i="22"/>
  <c r="AD2" i="22"/>
  <c r="AC2" i="22"/>
  <c r="AB2" i="22"/>
  <c r="Z2" i="22"/>
  <c r="Y2" i="22"/>
  <c r="X2" i="22"/>
  <c r="W2" i="22"/>
  <c r="U2" i="22"/>
  <c r="T2" i="22"/>
  <c r="S2" i="22"/>
  <c r="R2" i="22"/>
  <c r="P2" i="22"/>
  <c r="O2" i="22"/>
  <c r="N2" i="22"/>
  <c r="M2" i="22"/>
  <c r="K2" i="22"/>
  <c r="J2" i="22"/>
  <c r="I2" i="22"/>
  <c r="H2" i="22"/>
  <c r="F2" i="22"/>
  <c r="E2" i="22"/>
  <c r="D2" i="22"/>
  <c r="C2" i="22"/>
  <c r="AJ8" i="16"/>
  <c r="AI8" i="16"/>
  <c r="AH8" i="16"/>
  <c r="AG8" i="16"/>
  <c r="AB8" i="16"/>
  <c r="W8" i="16"/>
  <c r="U8" i="16"/>
  <c r="T8" i="16"/>
  <c r="S8" i="16"/>
  <c r="R8" i="16"/>
  <c r="P8" i="16"/>
  <c r="O8" i="16"/>
  <c r="N8" i="16"/>
  <c r="M8" i="16"/>
  <c r="H8" i="16"/>
  <c r="C8" i="16"/>
  <c r="AJ7" i="16"/>
  <c r="AI7" i="16"/>
  <c r="AH7" i="16"/>
  <c r="AG7" i="16"/>
  <c r="AE7" i="16"/>
  <c r="AD7" i="16"/>
  <c r="AC7" i="16"/>
  <c r="AB7" i="16"/>
  <c r="W7" i="16"/>
  <c r="R7" i="16"/>
  <c r="P7" i="16"/>
  <c r="O7" i="16"/>
  <c r="N7" i="16"/>
  <c r="M7" i="16"/>
  <c r="K7" i="16"/>
  <c r="J7" i="16"/>
  <c r="I7" i="16"/>
  <c r="H7" i="16"/>
  <c r="C7" i="16"/>
  <c r="AJ6" i="16"/>
  <c r="AI6" i="16"/>
  <c r="AH6" i="16"/>
  <c r="AG6" i="16"/>
  <c r="AE6" i="16"/>
  <c r="AD6" i="16"/>
  <c r="AC6" i="16"/>
  <c r="AB6" i="16"/>
  <c r="Z6" i="16"/>
  <c r="Y6" i="16"/>
  <c r="X6" i="16"/>
  <c r="W6" i="16"/>
  <c r="U6" i="16"/>
  <c r="T6" i="16"/>
  <c r="S6" i="16"/>
  <c r="R6" i="16"/>
  <c r="P6" i="16"/>
  <c r="O6" i="16"/>
  <c r="N6" i="16"/>
  <c r="M6" i="16"/>
  <c r="K6" i="16"/>
  <c r="J6" i="16"/>
  <c r="I6" i="16"/>
  <c r="H6" i="16"/>
  <c r="F6" i="16"/>
  <c r="E6" i="16"/>
  <c r="D6" i="16"/>
  <c r="C6" i="16"/>
  <c r="AJ5" i="16"/>
  <c r="AI5" i="16"/>
  <c r="AH5" i="16"/>
  <c r="AG5" i="16"/>
  <c r="AE5" i="16"/>
  <c r="AD5" i="16"/>
  <c r="AC5" i="16"/>
  <c r="AB5" i="16"/>
  <c r="Z5" i="16"/>
  <c r="Y5" i="16"/>
  <c r="X5" i="16"/>
  <c r="W5" i="16"/>
  <c r="U5" i="16"/>
  <c r="T5" i="16"/>
  <c r="S5" i="16"/>
  <c r="R5" i="16"/>
  <c r="P5" i="16"/>
  <c r="O5" i="16"/>
  <c r="N5" i="16"/>
  <c r="M5" i="16"/>
  <c r="K5" i="16"/>
  <c r="J5" i="16"/>
  <c r="I5" i="16"/>
  <c r="H5" i="16"/>
  <c r="F5" i="16"/>
  <c r="E5" i="16"/>
  <c r="D5" i="16"/>
  <c r="C5" i="16"/>
  <c r="AG4" i="16"/>
  <c r="AE4" i="16"/>
  <c r="AD4" i="16"/>
  <c r="AC4" i="16"/>
  <c r="AB4" i="16"/>
  <c r="Z4" i="16"/>
  <c r="Y4" i="16"/>
  <c r="X4" i="16"/>
  <c r="W4" i="16"/>
  <c r="R4" i="16"/>
  <c r="M4" i="16"/>
  <c r="K4" i="16"/>
  <c r="J4" i="16"/>
  <c r="I4" i="16"/>
  <c r="H4" i="16"/>
  <c r="F4" i="16"/>
  <c r="E4" i="16"/>
  <c r="D4" i="16"/>
  <c r="C4" i="16"/>
  <c r="AJ3" i="16"/>
  <c r="AI3" i="16"/>
  <c r="AH3" i="16"/>
  <c r="AG3" i="16"/>
  <c r="AE3" i="16"/>
  <c r="AD3" i="16"/>
  <c r="AC3" i="16"/>
  <c r="AB3" i="16"/>
  <c r="Z3" i="16"/>
  <c r="Y3" i="16"/>
  <c r="X3" i="16"/>
  <c r="W3" i="16"/>
  <c r="U3" i="16"/>
  <c r="T3" i="16"/>
  <c r="S3" i="16"/>
  <c r="R3" i="16"/>
  <c r="P3" i="16"/>
  <c r="O3" i="16"/>
  <c r="N3" i="16"/>
  <c r="M3" i="16"/>
  <c r="K3" i="16"/>
  <c r="J3" i="16"/>
  <c r="I3" i="16"/>
  <c r="H3" i="16"/>
  <c r="F3" i="16"/>
  <c r="E3" i="16"/>
  <c r="D3" i="16"/>
  <c r="C3" i="16"/>
  <c r="AJ2" i="16"/>
  <c r="AI2" i="16"/>
  <c r="AH2" i="16"/>
  <c r="AG2" i="16"/>
  <c r="AE2" i="16"/>
  <c r="AD2" i="16"/>
  <c r="AC2" i="16"/>
  <c r="AB2" i="16"/>
  <c r="Z2" i="16"/>
  <c r="Y2" i="16"/>
  <c r="X2" i="16"/>
  <c r="W2" i="16"/>
  <c r="U2" i="16"/>
  <c r="T2" i="16"/>
  <c r="S2" i="16"/>
  <c r="R2" i="16"/>
  <c r="P2" i="16"/>
  <c r="O2" i="16"/>
  <c r="N2" i="16"/>
  <c r="M2" i="16"/>
  <c r="K2" i="16"/>
  <c r="J2" i="16"/>
  <c r="I2" i="16"/>
  <c r="H2" i="16"/>
  <c r="F2" i="16"/>
  <c r="E2" i="16"/>
  <c r="D2" i="16"/>
  <c r="C2" i="16"/>
  <c r="C6" i="11" l="1"/>
  <c r="T4" i="11"/>
  <c r="T7" i="11"/>
  <c r="X4" i="11"/>
  <c r="B6" i="11"/>
  <c r="Y7" i="11"/>
  <c r="AG8" i="11"/>
  <c r="AG6" i="11"/>
  <c r="X3" i="14"/>
  <c r="K3" i="11"/>
  <c r="I6" i="11"/>
  <c r="K8" i="11"/>
  <c r="AK3" i="11"/>
  <c r="AK8" i="11"/>
  <c r="AF3" i="2"/>
  <c r="AF3" i="23" s="1"/>
  <c r="AD4" i="14"/>
  <c r="AI3" i="2"/>
  <c r="AI3" i="23" s="1"/>
  <c r="V4" i="11"/>
  <c r="G6" i="11"/>
  <c r="D6" i="11"/>
  <c r="S4" i="11"/>
  <c r="AA4" i="11"/>
  <c r="AH4" i="14"/>
  <c r="L3" i="11"/>
  <c r="X7" i="11"/>
  <c r="O3" i="11"/>
  <c r="AI6" i="11"/>
  <c r="H3" i="11"/>
  <c r="K6" i="11"/>
  <c r="J8" i="11"/>
  <c r="AJ3" i="11"/>
  <c r="AG3" i="11"/>
  <c r="AJ8" i="11"/>
  <c r="AE3" i="2"/>
  <c r="AE3" i="23" s="1"/>
  <c r="AC4" i="14"/>
  <c r="U4" i="11"/>
  <c r="Z4" i="11"/>
  <c r="AK6" i="11"/>
  <c r="AA7" i="11"/>
  <c r="X8" i="2"/>
  <c r="X8" i="23" s="1"/>
  <c r="AC3" i="2"/>
  <c r="AC3" i="23" s="1"/>
  <c r="AE4" i="11"/>
  <c r="M3" i="11"/>
  <c r="Q6" i="11"/>
  <c r="M8" i="11"/>
  <c r="B7" i="11"/>
  <c r="AG3" i="2"/>
  <c r="AG3" i="23" s="1"/>
  <c r="P4" i="14"/>
  <c r="G7" i="11"/>
  <c r="O6" i="11"/>
  <c r="Q8" i="11"/>
  <c r="N3" i="11"/>
  <c r="AI4" i="11"/>
  <c r="N8" i="11"/>
  <c r="B4" i="14"/>
  <c r="AD4" i="11"/>
  <c r="AF4" i="11"/>
  <c r="AF7" i="11"/>
  <c r="H3" i="2"/>
  <c r="H3" i="23" s="1"/>
  <c r="I3" i="14"/>
  <c r="J3" i="14"/>
  <c r="L8" i="2"/>
  <c r="L8" i="23" s="1"/>
  <c r="M3" i="14"/>
  <c r="N3" i="2"/>
  <c r="N3" i="23" s="1"/>
  <c r="AK3" i="2"/>
  <c r="AK3" i="23" s="1"/>
  <c r="AH3" i="2"/>
  <c r="AH3" i="23" s="1"/>
  <c r="M6" i="11"/>
  <c r="F7" i="11"/>
  <c r="C4" i="11"/>
  <c r="D7" i="11"/>
  <c r="E7" i="11"/>
  <c r="V3" i="11"/>
  <c r="U8" i="11"/>
  <c r="N6" i="11"/>
  <c r="Q3" i="11"/>
  <c r="P8" i="11"/>
  <c r="AB4" i="11"/>
  <c r="AB7" i="11"/>
  <c r="I3" i="2"/>
  <c r="I3" i="23" s="1"/>
  <c r="J3" i="2"/>
  <c r="J3" i="23" s="1"/>
  <c r="X2" i="2"/>
  <c r="X2" i="23" s="1"/>
  <c r="Q3" i="2"/>
  <c r="Q3" i="23" s="1"/>
  <c r="P3" i="14"/>
  <c r="AJ3" i="2"/>
  <c r="AJ3" i="23" s="1"/>
  <c r="F4" i="11"/>
  <c r="G4" i="11"/>
  <c r="D4" i="11"/>
  <c r="E4" i="11"/>
  <c r="V6" i="11"/>
  <c r="R8" i="11"/>
  <c r="AG7" i="11"/>
  <c r="P4" i="2"/>
  <c r="P4" i="23" s="1"/>
  <c r="P3" i="11"/>
  <c r="L3" i="14"/>
  <c r="H3" i="14"/>
  <c r="M3" i="2"/>
  <c r="M3" i="23" s="1"/>
  <c r="O3" i="2"/>
  <c r="O3" i="23" s="1"/>
  <c r="AJ4" i="11"/>
  <c r="AK7" i="11"/>
  <c r="U6" i="11"/>
  <c r="Z7" i="14"/>
  <c r="C7" i="14"/>
  <c r="D4" i="14"/>
  <c r="R3" i="11"/>
  <c r="R6" i="11"/>
  <c r="W3" i="11"/>
  <c r="T8" i="11"/>
  <c r="M4" i="11"/>
  <c r="AI7" i="11"/>
  <c r="AJ7" i="11"/>
  <c r="W6" i="11"/>
  <c r="X8" i="11"/>
  <c r="AH4" i="11"/>
  <c r="H4" i="11"/>
  <c r="K7" i="11"/>
  <c r="H7" i="11"/>
  <c r="M7" i="11"/>
  <c r="AK4" i="14"/>
  <c r="L8" i="14"/>
  <c r="AE7" i="2"/>
  <c r="AE7" i="23" s="1"/>
  <c r="T3" i="11"/>
  <c r="G7" i="14"/>
  <c r="C4" i="14"/>
  <c r="S3" i="11"/>
  <c r="U3" i="11"/>
  <c r="Z3" i="11"/>
  <c r="T6" i="11"/>
  <c r="S8" i="11"/>
  <c r="Q4" i="11"/>
  <c r="AH7" i="11"/>
  <c r="AA3" i="11"/>
  <c r="Y6" i="11"/>
  <c r="Z6" i="11"/>
  <c r="AA8" i="11"/>
  <c r="AF8" i="14"/>
  <c r="AG4" i="11"/>
  <c r="J4" i="11"/>
  <c r="K4" i="11"/>
  <c r="J7" i="11"/>
  <c r="P7" i="11"/>
  <c r="U3" i="2"/>
  <c r="U3" i="23" s="1"/>
  <c r="AI4" i="2"/>
  <c r="AI4" i="23" s="1"/>
  <c r="N4" i="2"/>
  <c r="N4" i="23" s="1"/>
  <c r="S6" i="11"/>
  <c r="V8" i="11"/>
  <c r="F4" i="14"/>
  <c r="Y7" i="14"/>
  <c r="P4" i="11"/>
  <c r="O7" i="11"/>
  <c r="X6" i="11"/>
  <c r="W8" i="11"/>
  <c r="I4" i="11"/>
  <c r="I7" i="11"/>
  <c r="R3" i="2"/>
  <c r="R3" i="23" s="1"/>
  <c r="J8" i="2"/>
  <c r="J8" i="23" s="1"/>
  <c r="M4" i="2"/>
  <c r="M4" i="23" s="1"/>
  <c r="K2" i="14"/>
  <c r="J2" i="14"/>
  <c r="I2" i="14"/>
  <c r="J2" i="2"/>
  <c r="J2" i="23" s="1"/>
  <c r="H2" i="14"/>
  <c r="K2" i="2"/>
  <c r="K2" i="23" s="1"/>
  <c r="H2" i="2"/>
  <c r="H2" i="23" s="1"/>
  <c r="L2" i="2"/>
  <c r="L2" i="23" s="1"/>
  <c r="L2" i="14"/>
  <c r="I2" i="2"/>
  <c r="I2" i="23" s="1"/>
  <c r="AH5" i="2"/>
  <c r="AH5" i="23" s="1"/>
  <c r="AI5" i="2"/>
  <c r="AI5" i="23" s="1"/>
  <c r="AK5" i="2"/>
  <c r="AK5" i="23" s="1"/>
  <c r="AG5" i="2"/>
  <c r="AG5" i="23" s="1"/>
  <c r="AJ5" i="2"/>
  <c r="AJ5" i="23" s="1"/>
  <c r="S5" i="14"/>
  <c r="AF5" i="2"/>
  <c r="AF5" i="23" s="1"/>
  <c r="R3" i="14"/>
  <c r="V3" i="14"/>
  <c r="S3" i="14"/>
  <c r="T3" i="14"/>
  <c r="U3" i="14"/>
  <c r="X8" i="14"/>
  <c r="Y8" i="14"/>
  <c r="Z8" i="14"/>
  <c r="AA8" i="14"/>
  <c r="W8" i="14"/>
  <c r="AJ6" i="2"/>
  <c r="AJ6" i="23" s="1"/>
  <c r="AG6" i="2"/>
  <c r="AG6" i="23" s="1"/>
  <c r="AK6" i="2"/>
  <c r="AK6" i="23" s="1"/>
  <c r="AH6" i="2"/>
  <c r="AH6" i="23" s="1"/>
  <c r="AI6" i="2"/>
  <c r="AI6" i="23" s="1"/>
  <c r="AE2" i="14"/>
  <c r="AD2" i="14"/>
  <c r="AF2" i="14"/>
  <c r="AC2" i="14"/>
  <c r="AB2" i="14"/>
  <c r="X7" i="14"/>
  <c r="AD2" i="2"/>
  <c r="AD2" i="23" s="1"/>
  <c r="AE2" i="2"/>
  <c r="AE2" i="23" s="1"/>
  <c r="AC2" i="2"/>
  <c r="AC2" i="23" s="1"/>
  <c r="AF2" i="2"/>
  <c r="AF2" i="23" s="1"/>
  <c r="AB2" i="2"/>
  <c r="AB2" i="23" s="1"/>
  <c r="T8" i="2"/>
  <c r="T8" i="23" s="1"/>
  <c r="U8" i="2"/>
  <c r="U8" i="23" s="1"/>
  <c r="S8" i="2"/>
  <c r="S8" i="23" s="1"/>
  <c r="R8" i="2"/>
  <c r="R8" i="23" s="1"/>
  <c r="V8" i="2"/>
  <c r="V8" i="23" s="1"/>
  <c r="AB8" i="14"/>
  <c r="Z7" i="2"/>
  <c r="Z7" i="23" s="1"/>
  <c r="W7" i="2"/>
  <c r="W7" i="23" s="1"/>
  <c r="AA7" i="2"/>
  <c r="AA7" i="23" s="1"/>
  <c r="Y7" i="2"/>
  <c r="Y7" i="23" s="1"/>
  <c r="X7" i="2"/>
  <c r="X7" i="23" s="1"/>
  <c r="AH3" i="14"/>
  <c r="AI3" i="14"/>
  <c r="AG3" i="14"/>
  <c r="AJ3" i="14"/>
  <c r="AK3" i="14"/>
  <c r="AD3" i="14"/>
  <c r="AE3" i="14"/>
  <c r="AF3" i="14"/>
  <c r="AB3" i="14"/>
  <c r="AC3" i="14"/>
  <c r="X4" i="2"/>
  <c r="X4" i="23" s="1"/>
  <c r="Y4" i="2"/>
  <c r="Y4" i="23" s="1"/>
  <c r="AA4" i="2"/>
  <c r="AA4" i="23" s="1"/>
  <c r="Z4" i="2"/>
  <c r="Z4" i="23" s="1"/>
  <c r="W4" i="2"/>
  <c r="W4" i="23" s="1"/>
  <c r="V2" i="2"/>
  <c r="V2" i="23" s="1"/>
  <c r="S2" i="2"/>
  <c r="S2" i="23" s="1"/>
  <c r="R2" i="2"/>
  <c r="R2" i="23" s="1"/>
  <c r="T2" i="2"/>
  <c r="T2" i="23" s="1"/>
  <c r="U2" i="2"/>
  <c r="U2" i="23" s="1"/>
  <c r="T2" i="14"/>
  <c r="L7" i="14"/>
  <c r="H7" i="14"/>
  <c r="AG4" i="14"/>
  <c r="AK4" i="2"/>
  <c r="AK4" i="23" s="1"/>
  <c r="K8" i="2"/>
  <c r="K8" i="23" s="1"/>
  <c r="H8" i="2"/>
  <c r="H8" i="23" s="1"/>
  <c r="H8" i="14"/>
  <c r="AA3" i="14"/>
  <c r="AA2" i="2"/>
  <c r="AA2" i="23" s="1"/>
  <c r="AF7" i="2"/>
  <c r="AF7" i="23" s="1"/>
  <c r="AD7" i="2"/>
  <c r="AD7" i="23" s="1"/>
  <c r="V5" i="14"/>
  <c r="O4" i="14"/>
  <c r="Y8" i="2"/>
  <c r="Y8" i="23" s="1"/>
  <c r="AC5" i="2"/>
  <c r="AC5" i="23" s="1"/>
  <c r="X6" i="14"/>
  <c r="Y6" i="14"/>
  <c r="W6" i="14"/>
  <c r="Z6" i="14"/>
  <c r="AA6" i="14"/>
  <c r="R7" i="14"/>
  <c r="V7" i="14"/>
  <c r="S7" i="14"/>
  <c r="T7" i="14"/>
  <c r="U7" i="14"/>
  <c r="P6" i="14"/>
  <c r="M6" i="14"/>
  <c r="Q6" i="14"/>
  <c r="N6" i="14"/>
  <c r="P6" i="2"/>
  <c r="P6" i="23" s="1"/>
  <c r="O6" i="14"/>
  <c r="M6" i="2"/>
  <c r="M6" i="23" s="1"/>
  <c r="Q6" i="2"/>
  <c r="Q6" i="23" s="1"/>
  <c r="O6" i="2"/>
  <c r="O6" i="23" s="1"/>
  <c r="N6" i="2"/>
  <c r="N6" i="23" s="1"/>
  <c r="AA2" i="14"/>
  <c r="W2" i="14"/>
  <c r="Z2" i="14"/>
  <c r="Y2" i="14"/>
  <c r="X2" i="14"/>
  <c r="J7" i="2"/>
  <c r="J7" i="23" s="1"/>
  <c r="AA8" i="2"/>
  <c r="AA8" i="23" s="1"/>
  <c r="G4" i="2"/>
  <c r="G4" i="23" s="1"/>
  <c r="X6" i="2"/>
  <c r="X6" i="23" s="1"/>
  <c r="Y6" i="2"/>
  <c r="Y6" i="23" s="1"/>
  <c r="W6" i="2"/>
  <c r="W6" i="23" s="1"/>
  <c r="Z6" i="2"/>
  <c r="Z6" i="23" s="1"/>
  <c r="AA6" i="2"/>
  <c r="AA6" i="23" s="1"/>
  <c r="B7" i="2"/>
  <c r="B7" i="23" s="1"/>
  <c r="E7" i="14"/>
  <c r="E4" i="14"/>
  <c r="C4" i="2"/>
  <c r="C4" i="23" s="1"/>
  <c r="B4" i="2"/>
  <c r="B4" i="23" s="1"/>
  <c r="AB6" i="2"/>
  <c r="AB6" i="23" s="1"/>
  <c r="AF6" i="2"/>
  <c r="AF6" i="23" s="1"/>
  <c r="AC6" i="2"/>
  <c r="AC6" i="23" s="1"/>
  <c r="AE6" i="2"/>
  <c r="AE6" i="23" s="1"/>
  <c r="AD6" i="2"/>
  <c r="AD6" i="23" s="1"/>
  <c r="N5" i="14"/>
  <c r="O5" i="14"/>
  <c r="N5" i="2"/>
  <c r="N5" i="23" s="1"/>
  <c r="M5" i="14"/>
  <c r="O5" i="2"/>
  <c r="O5" i="23" s="1"/>
  <c r="P5" i="14"/>
  <c r="M5" i="2"/>
  <c r="M5" i="23" s="1"/>
  <c r="Q5" i="14"/>
  <c r="P5" i="2"/>
  <c r="P5" i="23" s="1"/>
  <c r="Q5" i="2"/>
  <c r="Q5" i="23" s="1"/>
  <c r="T4" i="2"/>
  <c r="T4" i="23" s="1"/>
  <c r="U4" i="2"/>
  <c r="U4" i="23" s="1"/>
  <c r="S4" i="2"/>
  <c r="S4" i="23" s="1"/>
  <c r="V4" i="2"/>
  <c r="V4" i="23" s="1"/>
  <c r="R4" i="2"/>
  <c r="R4" i="23" s="1"/>
  <c r="AD8" i="14"/>
  <c r="Z3" i="2"/>
  <c r="Z3" i="23" s="1"/>
  <c r="W3" i="2"/>
  <c r="W3" i="23" s="1"/>
  <c r="AA3" i="2"/>
  <c r="AA3" i="23" s="1"/>
  <c r="Y3" i="2"/>
  <c r="Y3" i="23" s="1"/>
  <c r="X3" i="2"/>
  <c r="X3" i="23" s="1"/>
  <c r="AJ6" i="14"/>
  <c r="AG6" i="14"/>
  <c r="AK6" i="14"/>
  <c r="AH6" i="14"/>
  <c r="AI6" i="14"/>
  <c r="R7" i="2"/>
  <c r="R7" i="23" s="1"/>
  <c r="V7" i="2"/>
  <c r="V7" i="23" s="1"/>
  <c r="S7" i="2"/>
  <c r="S7" i="23" s="1"/>
  <c r="T7" i="2"/>
  <c r="T7" i="23" s="1"/>
  <c r="U7" i="2"/>
  <c r="U7" i="23" s="1"/>
  <c r="T6" i="14"/>
  <c r="U6" i="14"/>
  <c r="V6" i="14"/>
  <c r="R6" i="14"/>
  <c r="S6" i="14"/>
  <c r="AB4" i="2"/>
  <c r="AB4" i="23" s="1"/>
  <c r="AF4" i="2"/>
  <c r="AF4" i="23" s="1"/>
  <c r="AC4" i="2"/>
  <c r="AC4" i="23" s="1"/>
  <c r="AD4" i="2"/>
  <c r="AD4" i="23" s="1"/>
  <c r="AE4" i="2"/>
  <c r="AE4" i="23" s="1"/>
  <c r="U2" i="14"/>
  <c r="H7" i="2"/>
  <c r="H7" i="23" s="1"/>
  <c r="K7" i="2"/>
  <c r="K7" i="23" s="1"/>
  <c r="S3" i="2"/>
  <c r="S3" i="23" s="1"/>
  <c r="AI4" i="14"/>
  <c r="AJ4" i="14"/>
  <c r="AG4" i="2"/>
  <c r="AG4" i="23" s="1"/>
  <c r="I8" i="2"/>
  <c r="I8" i="23" s="1"/>
  <c r="W3" i="14"/>
  <c r="Y2" i="2"/>
  <c r="Y2" i="23" s="1"/>
  <c r="U5" i="14"/>
  <c r="N4" i="14"/>
  <c r="Q4" i="14"/>
  <c r="Z8" i="2"/>
  <c r="Z8" i="23" s="1"/>
  <c r="AE5" i="2"/>
  <c r="AE5" i="23" s="1"/>
  <c r="Z5" i="14"/>
  <c r="W5" i="14"/>
  <c r="AA5" i="14"/>
  <c r="X5" i="14"/>
  <c r="Y5" i="14"/>
  <c r="AB6" i="14"/>
  <c r="AF6" i="14"/>
  <c r="AC6" i="14"/>
  <c r="AD6" i="14"/>
  <c r="AE6" i="14"/>
  <c r="N7" i="14"/>
  <c r="O7" i="14"/>
  <c r="P7" i="14"/>
  <c r="N7" i="2"/>
  <c r="N7" i="23" s="1"/>
  <c r="Q7" i="14"/>
  <c r="O7" i="2"/>
  <c r="O7" i="23" s="1"/>
  <c r="M7" i="14"/>
  <c r="Q7" i="2"/>
  <c r="Q7" i="23" s="1"/>
  <c r="P7" i="2"/>
  <c r="P7" i="23" s="1"/>
  <c r="M7" i="2"/>
  <c r="M7" i="23" s="1"/>
  <c r="AH7" i="14"/>
  <c r="AI7" i="14"/>
  <c r="AG7" i="14"/>
  <c r="AJ7" i="14"/>
  <c r="AK7" i="14"/>
  <c r="AJ2" i="2"/>
  <c r="AJ2" i="23" s="1"/>
  <c r="AK2" i="2"/>
  <c r="AK2" i="23" s="1"/>
  <c r="AG2" i="2"/>
  <c r="AG2" i="23" s="1"/>
  <c r="AH2" i="2"/>
  <c r="AH2" i="23" s="1"/>
  <c r="AI2" i="2"/>
  <c r="AI2" i="23" s="1"/>
  <c r="AB8" i="2"/>
  <c r="AB8" i="23" s="1"/>
  <c r="AF8" i="2"/>
  <c r="AF8" i="23" s="1"/>
  <c r="AC8" i="2"/>
  <c r="AC8" i="23" s="1"/>
  <c r="AD8" i="2"/>
  <c r="AD8" i="23" s="1"/>
  <c r="AE8" i="2"/>
  <c r="AE8" i="23" s="1"/>
  <c r="V2" i="14"/>
  <c r="I7" i="2"/>
  <c r="I7" i="23" s="1"/>
  <c r="E4" i="2"/>
  <c r="E4" i="23" s="1"/>
  <c r="F4" i="2"/>
  <c r="F4" i="23" s="1"/>
  <c r="AD7" i="14"/>
  <c r="AE7" i="14"/>
  <c r="AF7" i="14"/>
  <c r="AB7" i="14"/>
  <c r="AC7" i="14"/>
  <c r="C7" i="2"/>
  <c r="C7" i="23" s="1"/>
  <c r="D7" i="2"/>
  <c r="D7" i="23" s="1"/>
  <c r="AJ8" i="14"/>
  <c r="AG8" i="14"/>
  <c r="AK8" i="14"/>
  <c r="AH8" i="14"/>
  <c r="AI8" i="14"/>
  <c r="P8" i="14"/>
  <c r="M8" i="14"/>
  <c r="Q8" i="14"/>
  <c r="P8" i="2"/>
  <c r="P8" i="23" s="1"/>
  <c r="M8" i="2"/>
  <c r="M8" i="23" s="1"/>
  <c r="Q8" i="2"/>
  <c r="Q8" i="23" s="1"/>
  <c r="N8" i="14"/>
  <c r="O8" i="14"/>
  <c r="N8" i="2"/>
  <c r="N8" i="23" s="1"/>
  <c r="O8" i="2"/>
  <c r="O8" i="23" s="1"/>
  <c r="T8" i="14"/>
  <c r="U8" i="14"/>
  <c r="R8" i="14"/>
  <c r="S8" i="14"/>
  <c r="V8" i="14"/>
  <c r="X4" i="14"/>
  <c r="Y4" i="14"/>
  <c r="Z4" i="14"/>
  <c r="AA4" i="14"/>
  <c r="W4" i="14"/>
  <c r="F7" i="2"/>
  <c r="F7" i="23" s="1"/>
  <c r="G7" i="2"/>
  <c r="G7" i="23" s="1"/>
  <c r="E7" i="2"/>
  <c r="E7" i="23" s="1"/>
  <c r="D4" i="2"/>
  <c r="D4" i="23" s="1"/>
  <c r="G4" i="14"/>
  <c r="AJ8" i="2"/>
  <c r="AJ8" i="23" s="1"/>
  <c r="AG8" i="2"/>
  <c r="AG8" i="23" s="1"/>
  <c r="AK8" i="2"/>
  <c r="AK8" i="23" s="1"/>
  <c r="AI8" i="2"/>
  <c r="AI8" i="23" s="1"/>
  <c r="AH8" i="2"/>
  <c r="AH8" i="23" s="1"/>
  <c r="T4" i="14"/>
  <c r="U4" i="14"/>
  <c r="R4" i="14"/>
  <c r="S4" i="14"/>
  <c r="V4" i="14"/>
  <c r="AH7" i="2"/>
  <c r="AH7" i="23" s="1"/>
  <c r="AI7" i="2"/>
  <c r="AI7" i="23" s="1"/>
  <c r="AG7" i="2"/>
  <c r="AG7" i="23" s="1"/>
  <c r="AJ7" i="2"/>
  <c r="AJ7" i="23" s="1"/>
  <c r="AK7" i="2"/>
  <c r="AK7" i="23" s="1"/>
  <c r="AD5" i="14"/>
  <c r="AE5" i="14"/>
  <c r="AB5" i="14"/>
  <c r="AC5" i="14"/>
  <c r="AF5" i="14"/>
  <c r="W7" i="14"/>
  <c r="H6" i="14"/>
  <c r="L6" i="14"/>
  <c r="I6" i="14"/>
  <c r="H6" i="2"/>
  <c r="H6" i="23" s="1"/>
  <c r="L6" i="2"/>
  <c r="L6" i="23" s="1"/>
  <c r="I6" i="2"/>
  <c r="I6" i="23" s="1"/>
  <c r="J6" i="14"/>
  <c r="K6" i="14"/>
  <c r="J6" i="2"/>
  <c r="J6" i="23" s="1"/>
  <c r="K6" i="2"/>
  <c r="K6" i="23" s="1"/>
  <c r="J5" i="14"/>
  <c r="K5" i="14"/>
  <c r="L5" i="14"/>
  <c r="J5" i="2"/>
  <c r="J5" i="23" s="1"/>
  <c r="K5" i="2"/>
  <c r="K5" i="23" s="1"/>
  <c r="H5" i="14"/>
  <c r="I5" i="14"/>
  <c r="H5" i="2"/>
  <c r="H5" i="23" s="1"/>
  <c r="I5" i="2"/>
  <c r="I5" i="23" s="1"/>
  <c r="L5" i="2"/>
  <c r="L5" i="23" s="1"/>
  <c r="AC8" i="14"/>
  <c r="H4" i="14"/>
  <c r="L4" i="14"/>
  <c r="I4" i="14"/>
  <c r="J4" i="14"/>
  <c r="H4" i="2"/>
  <c r="H4" i="23" s="1"/>
  <c r="L4" i="2"/>
  <c r="L4" i="23" s="1"/>
  <c r="K4" i="14"/>
  <c r="I4" i="2"/>
  <c r="I4" i="23" s="1"/>
  <c r="K4" i="2"/>
  <c r="K4" i="23" s="1"/>
  <c r="J4" i="2"/>
  <c r="J4" i="23" s="1"/>
  <c r="AI2" i="14"/>
  <c r="AH2" i="14"/>
  <c r="AG2" i="14"/>
  <c r="AK2" i="14"/>
  <c r="AJ2" i="14"/>
  <c r="O2" i="14"/>
  <c r="N2" i="14"/>
  <c r="Q2" i="14"/>
  <c r="P2" i="2"/>
  <c r="P2" i="23" s="1"/>
  <c r="P2" i="14"/>
  <c r="Q2" i="2"/>
  <c r="Q2" i="23" s="1"/>
  <c r="M2" i="14"/>
  <c r="O2" i="2"/>
  <c r="O2" i="23" s="1"/>
  <c r="M2" i="2"/>
  <c r="M2" i="23" s="1"/>
  <c r="N2" i="2"/>
  <c r="N2" i="23" s="1"/>
  <c r="T6" i="2"/>
  <c r="T6" i="23" s="1"/>
  <c r="U6" i="2"/>
  <c r="U6" i="23" s="1"/>
  <c r="R6" i="2"/>
  <c r="R6" i="23" s="1"/>
  <c r="S6" i="2"/>
  <c r="S6" i="23" s="1"/>
  <c r="V6" i="2"/>
  <c r="V6" i="23" s="1"/>
  <c r="R2" i="14"/>
  <c r="L7" i="2"/>
  <c r="L7" i="23" s="1"/>
  <c r="I7" i="14"/>
  <c r="J7" i="14"/>
  <c r="V3" i="2"/>
  <c r="V3" i="23" s="1"/>
  <c r="AH4" i="2"/>
  <c r="AH4" i="23" s="1"/>
  <c r="K8" i="14"/>
  <c r="I8" i="14"/>
  <c r="Y3" i="14"/>
  <c r="Z3" i="14"/>
  <c r="W2" i="2"/>
  <c r="W2" i="23" s="1"/>
  <c r="AB7" i="2"/>
  <c r="AB7" i="23" s="1"/>
  <c r="T5" i="14"/>
  <c r="O4" i="2"/>
  <c r="O4" i="23" s="1"/>
  <c r="Q4" i="2"/>
  <c r="Q4" i="23" s="1"/>
  <c r="M4" i="14"/>
  <c r="W8" i="2"/>
  <c r="W8" i="23" s="1"/>
  <c r="AB5" i="2"/>
  <c r="AB5" i="23" s="1"/>
  <c r="AD5" i="2"/>
  <c r="AD5" i="23" s="1"/>
  <c r="B3" i="14"/>
  <c r="F3" i="14"/>
  <c r="B3" i="2"/>
  <c r="B3" i="23" s="1"/>
  <c r="F3" i="2"/>
  <c r="F3" i="23" s="1"/>
  <c r="C3" i="14"/>
  <c r="G3" i="14"/>
  <c r="C3" i="2"/>
  <c r="C3" i="23" s="1"/>
  <c r="G3" i="2"/>
  <c r="G3" i="23" s="1"/>
  <c r="D3" i="14"/>
  <c r="D3" i="2"/>
  <c r="D3" i="23" s="1"/>
  <c r="E3" i="14"/>
  <c r="E3" i="2"/>
  <c r="E3" i="23" s="1"/>
  <c r="B5" i="14"/>
  <c r="F5" i="14"/>
  <c r="B5" i="2"/>
  <c r="B5" i="23" s="1"/>
  <c r="F5" i="2"/>
  <c r="F5" i="23" s="1"/>
  <c r="C5" i="14"/>
  <c r="G5" i="14"/>
  <c r="C5" i="2"/>
  <c r="C5" i="23" s="1"/>
  <c r="G5" i="2"/>
  <c r="G5" i="23" s="1"/>
  <c r="D5" i="14"/>
  <c r="D5" i="2"/>
  <c r="D5" i="23" s="1"/>
  <c r="E5" i="14"/>
  <c r="E5" i="2"/>
  <c r="E5" i="23" s="1"/>
  <c r="B8" i="14"/>
  <c r="F8" i="14"/>
  <c r="B8" i="2"/>
  <c r="B8" i="23" s="1"/>
  <c r="F8" i="2"/>
  <c r="F8" i="23" s="1"/>
  <c r="C8" i="14"/>
  <c r="G8" i="14"/>
  <c r="C8" i="2"/>
  <c r="C8" i="23" s="1"/>
  <c r="G8" i="2"/>
  <c r="G8" i="23" s="1"/>
  <c r="D8" i="14"/>
  <c r="D8" i="2"/>
  <c r="D8" i="23" s="1"/>
  <c r="E8" i="14"/>
  <c r="E8" i="2"/>
  <c r="E8" i="23" s="1"/>
  <c r="E2" i="14"/>
  <c r="E2" i="2"/>
  <c r="E2" i="23" s="1"/>
  <c r="D2" i="14"/>
  <c r="F2" i="2"/>
  <c r="F2" i="23" s="1"/>
  <c r="G2" i="14"/>
  <c r="C2" i="14"/>
  <c r="C2" i="2"/>
  <c r="C2" i="23" s="1"/>
  <c r="G2" i="2"/>
  <c r="G2" i="23" s="1"/>
  <c r="F2" i="14"/>
  <c r="B2" i="14"/>
  <c r="D2" i="2"/>
  <c r="D2" i="23" s="1"/>
  <c r="B2" i="2"/>
  <c r="B2" i="23" s="1"/>
  <c r="B6" i="14"/>
  <c r="F6" i="14"/>
  <c r="B6" i="2"/>
  <c r="B6" i="23" s="1"/>
  <c r="F6" i="2"/>
  <c r="F6" i="23" s="1"/>
  <c r="C6" i="14"/>
  <c r="G6" i="14"/>
  <c r="C6" i="2"/>
  <c r="C6" i="23" s="1"/>
  <c r="G6" i="2"/>
  <c r="G6" i="23" s="1"/>
  <c r="D6" i="14"/>
  <c r="D6" i="2"/>
  <c r="D6" i="23" s="1"/>
  <c r="E6" i="14"/>
  <c r="E6" i="2"/>
  <c r="E6" i="23" s="1"/>
  <c r="J3" i="22"/>
  <c r="H3" i="22"/>
  <c r="AJ4" i="24"/>
  <c r="AC4" i="24"/>
  <c r="AG4" i="24"/>
  <c r="AJ8" i="24"/>
  <c r="AC8" i="24"/>
  <c r="AG8" i="24"/>
  <c r="P4" i="24"/>
  <c r="I4" i="24"/>
  <c r="M4" i="24"/>
  <c r="P8" i="24"/>
  <c r="I8" i="24"/>
  <c r="M8" i="24"/>
  <c r="X3" i="22"/>
  <c r="F3" i="21"/>
  <c r="D3" i="21"/>
  <c r="J5" i="21"/>
  <c r="O5" i="21"/>
  <c r="I5" i="21"/>
  <c r="M5" i="21"/>
  <c r="H5" i="21"/>
  <c r="AB3" i="21"/>
  <c r="AE3" i="21"/>
  <c r="AD3" i="21"/>
  <c r="AI3" i="21"/>
  <c r="F7" i="16"/>
  <c r="E7" i="16"/>
  <c r="D7" i="16"/>
  <c r="K8" i="16"/>
  <c r="F8" i="16"/>
  <c r="J8" i="16"/>
  <c r="E8" i="16"/>
  <c r="I8" i="16"/>
  <c r="D8" i="16"/>
  <c r="U4" i="16"/>
  <c r="P4" i="16"/>
  <c r="T4" i="16"/>
  <c r="O4" i="16"/>
  <c r="S4" i="16"/>
  <c r="N4" i="16"/>
  <c r="Z7" i="16"/>
  <c r="U7" i="16"/>
  <c r="Y7" i="16"/>
  <c r="T7" i="16"/>
  <c r="X7" i="16"/>
  <c r="S7" i="16"/>
  <c r="AE8" i="16"/>
  <c r="Z8" i="16"/>
  <c r="AD8" i="16"/>
  <c r="Y8" i="16"/>
  <c r="AC8" i="16"/>
  <c r="X8" i="16"/>
  <c r="AJ4" i="16"/>
  <c r="AI4" i="16"/>
  <c r="AH4" i="16"/>
  <c r="P7" i="24"/>
  <c r="I7" i="24"/>
  <c r="M7" i="24"/>
  <c r="K5" i="21"/>
  <c r="AJ7" i="24"/>
  <c r="AC7" i="24"/>
  <c r="AG7" i="24"/>
  <c r="E4" i="24"/>
  <c r="Y4" i="24"/>
  <c r="E7" i="24"/>
  <c r="Y7" i="24"/>
  <c r="E8" i="24"/>
  <c r="Y8" i="24"/>
  <c r="H4" i="24"/>
  <c r="U4" i="24"/>
  <c r="AB4" i="24"/>
  <c r="AI4" i="24"/>
  <c r="H7" i="24"/>
  <c r="U7" i="24"/>
  <c r="AB7" i="24"/>
  <c r="AI7" i="24"/>
  <c r="H8" i="24"/>
  <c r="U8" i="24"/>
  <c r="AB8" i="24"/>
  <c r="AI8" i="24"/>
  <c r="AI3" i="22"/>
  <c r="AB3" i="22"/>
  <c r="AI5" i="22"/>
  <c r="AH5" i="22"/>
  <c r="AJ7" i="22"/>
  <c r="AG3" i="22"/>
  <c r="AJ3" i="22"/>
  <c r="AH7" i="22"/>
  <c r="AD7" i="22"/>
  <c r="AI7" i="22"/>
  <c r="AB5" i="22"/>
  <c r="AJ5" i="22"/>
  <c r="AG7" i="22"/>
  <c r="AE7" i="22"/>
  <c r="AC3" i="22"/>
  <c r="AH3" i="22"/>
  <c r="AE3" i="22"/>
  <c r="AC5" i="22"/>
  <c r="AD5" i="22"/>
  <c r="AB7" i="22"/>
  <c r="Z5" i="22"/>
  <c r="AE5" i="22"/>
  <c r="AC7" i="22"/>
  <c r="X7" i="22"/>
  <c r="W5" i="22"/>
  <c r="Z3" i="22"/>
  <c r="Y5" i="22"/>
  <c r="R3" i="22"/>
  <c r="W3" i="22"/>
  <c r="Z7" i="22"/>
  <c r="W7" i="22"/>
  <c r="X5" i="22"/>
  <c r="S3" i="22"/>
  <c r="Y7" i="22"/>
  <c r="Y3" i="22"/>
  <c r="U5" i="22"/>
  <c r="R7" i="22"/>
  <c r="T5" i="22"/>
  <c r="S7" i="22"/>
  <c r="S5" i="22"/>
  <c r="T3" i="22"/>
  <c r="P3" i="22"/>
  <c r="P7" i="22"/>
  <c r="U7" i="22"/>
  <c r="O7" i="22"/>
  <c r="R5" i="22"/>
  <c r="O3" i="22"/>
  <c r="U3" i="22"/>
  <c r="P5" i="22"/>
  <c r="M5" i="22"/>
  <c r="I3" i="22"/>
  <c r="N3" i="22"/>
  <c r="K3" i="22"/>
  <c r="N5" i="22"/>
  <c r="M7" i="22"/>
  <c r="H7" i="22"/>
  <c r="K5" i="22"/>
  <c r="K7" i="22"/>
  <c r="H5" i="22"/>
  <c r="F5" i="22"/>
  <c r="D7" i="22"/>
  <c r="I7" i="22"/>
  <c r="F7" i="22"/>
  <c r="I5" i="22"/>
  <c r="E5" i="22"/>
  <c r="E3" i="22"/>
  <c r="D5" i="22"/>
  <c r="C3" i="22"/>
  <c r="J4" i="24"/>
  <c r="N4" i="24"/>
  <c r="R4" i="24"/>
  <c r="AD4" i="24"/>
  <c r="AH4" i="24"/>
  <c r="J7" i="24"/>
  <c r="N7" i="24"/>
  <c r="R7" i="24"/>
  <c r="AD7" i="24"/>
  <c r="AH7" i="24"/>
  <c r="J8" i="24"/>
  <c r="N8" i="24"/>
  <c r="R8" i="24"/>
  <c r="AD8" i="24"/>
  <c r="AH8" i="24"/>
  <c r="K4" i="24"/>
  <c r="O4" i="24"/>
  <c r="S4" i="24"/>
  <c r="AE4" i="24"/>
  <c r="K7" i="24"/>
  <c r="O7" i="24"/>
  <c r="S7" i="24"/>
  <c r="AE7" i="24"/>
  <c r="K8" i="24"/>
  <c r="O8" i="24"/>
  <c r="S8" i="24"/>
  <c r="AE8" i="24"/>
  <c r="D4" i="24"/>
  <c r="T4" i="24"/>
  <c r="X4" i="24"/>
  <c r="D7" i="24"/>
  <c r="T7" i="24"/>
  <c r="X7" i="24"/>
  <c r="D8" i="24"/>
  <c r="T8" i="24"/>
  <c r="X8" i="24"/>
  <c r="AG3" i="21"/>
  <c r="AH7" i="21"/>
  <c r="AH3" i="21"/>
  <c r="AJ3" i="21"/>
  <c r="X5" i="21"/>
  <c r="AC5" i="21"/>
  <c r="Z5" i="21"/>
  <c r="Y7" i="21"/>
  <c r="AD7" i="21"/>
  <c r="W7" i="21"/>
  <c r="Y3" i="21"/>
  <c r="R3" i="21"/>
  <c r="W3" i="21"/>
  <c r="T3" i="21"/>
  <c r="U7" i="21"/>
  <c r="O7" i="21"/>
  <c r="T7" i="21"/>
  <c r="N5" i="21"/>
  <c r="S5" i="21"/>
  <c r="P5" i="21"/>
  <c r="R7" i="21"/>
  <c r="P7" i="21"/>
  <c r="M7" i="21"/>
  <c r="M3" i="21"/>
  <c r="N7" i="21"/>
  <c r="K7" i="21"/>
  <c r="I3" i="21"/>
  <c r="O3" i="21"/>
  <c r="H7" i="21"/>
  <c r="H3" i="21"/>
  <c r="C7" i="21"/>
  <c r="J7" i="21"/>
  <c r="E3" i="21"/>
  <c r="J3" i="21"/>
  <c r="C3" i="21"/>
  <c r="D7" i="21"/>
  <c r="F7" i="21"/>
  <c r="E5" i="21"/>
</calcChain>
</file>

<file path=xl/sharedStrings.xml><?xml version="1.0" encoding="utf-8"?>
<sst xmlns="http://schemas.openxmlformats.org/spreadsheetml/2006/main" count="1465" uniqueCount="256">
  <si>
    <t>Source:</t>
  </si>
  <si>
    <t>Year</t>
  </si>
  <si>
    <t>electricity</t>
  </si>
  <si>
    <t>natural gas</t>
  </si>
  <si>
    <t>petroleum gasoline</t>
  </si>
  <si>
    <t>petroleum diesel</t>
  </si>
  <si>
    <t>jet fuel</t>
  </si>
  <si>
    <t>biofuel diesel (BD100)</t>
  </si>
  <si>
    <t>biofuel gasoline (E85)</t>
  </si>
  <si>
    <t>Notes:</t>
  </si>
  <si>
    <t>BFoEToFU BAU Fraction of Each Type of Fuel Used</t>
  </si>
  <si>
    <t>Ministry of Energy and Mineral Resources</t>
  </si>
  <si>
    <t>Indonesia Calculator 2050</t>
  </si>
  <si>
    <t>http://calculator2050.esdm.go.id/model.xlsx</t>
  </si>
  <si>
    <t>IX</t>
  </si>
  <si>
    <t>Transportasi</t>
  </si>
  <si>
    <t>IX.a</t>
  </si>
  <si>
    <t>Transportasi barang</t>
  </si>
  <si>
    <t>Trajectory choice</t>
  </si>
  <si>
    <t>Component</t>
  </si>
  <si>
    <t>Trajectory</t>
  </si>
  <si>
    <t>Freight Mode shifting</t>
  </si>
  <si>
    <t>Alternative fuels</t>
  </si>
  <si>
    <t>Trajectory assumptions</t>
  </si>
  <si>
    <t>Share of Transport Mode on Output</t>
  </si>
  <si>
    <t>Type</t>
  </si>
  <si>
    <t>Description</t>
  </si>
  <si>
    <t>Notes</t>
  </si>
  <si>
    <t>Roads</t>
  </si>
  <si>
    <t>Railways</t>
  </si>
  <si>
    <t>Ships</t>
  </si>
  <si>
    <t>Fuel-mix - Road</t>
  </si>
  <si>
    <t>by 2020</t>
  </si>
  <si>
    <t>by 2050</t>
  </si>
  <si>
    <t>V.06</t>
  </si>
  <si>
    <t>Gasoline</t>
  </si>
  <si>
    <t>V.08</t>
  </si>
  <si>
    <t>ADO</t>
  </si>
  <si>
    <t>V.14</t>
  </si>
  <si>
    <t>Bio-diesel</t>
  </si>
  <si>
    <t>Fuel-mix - Railways</t>
  </si>
  <si>
    <t>V.18</t>
  </si>
  <si>
    <t>Electricity (delivered to end user)</t>
  </si>
  <si>
    <t>Electric rail system</t>
  </si>
  <si>
    <t>Fuel-mix - Cargo Ships</t>
  </si>
  <si>
    <t>V.09</t>
  </si>
  <si>
    <t>IDO</t>
  </si>
  <si>
    <t>V.10</t>
  </si>
  <si>
    <t>MFO</t>
  </si>
  <si>
    <t>V.22</t>
  </si>
  <si>
    <t>Natural gas</t>
  </si>
  <si>
    <t>Fixed Assumptions</t>
  </si>
  <si>
    <t>Freight Transportation Sector Output Growth Rate</t>
  </si>
  <si>
    <t>Sector</t>
  </si>
  <si>
    <t>by 2025</t>
  </si>
  <si>
    <t>by 2035</t>
  </si>
  <si>
    <t>Freight transportation</t>
  </si>
  <si>
    <t>Output of Freight Transportation Sector (2011)</t>
  </si>
  <si>
    <t>IDRm</t>
  </si>
  <si>
    <t>Proportion of Output for Each Mode (2011)</t>
  </si>
  <si>
    <t>Mode Type</t>
  </si>
  <si>
    <t>Base Year Energy Consumption (2011)</t>
  </si>
  <si>
    <t>TWh</t>
  </si>
  <si>
    <t>Base Year Fuel-mix (2011)</t>
  </si>
  <si>
    <t>Road</t>
  </si>
  <si>
    <t>Cargo Ships</t>
  </si>
  <si>
    <t>Energy Intensity Projection (compared to 2011)</t>
  </si>
  <si>
    <t>Energy Intensity (2011)</t>
  </si>
  <si>
    <t>TWh/IDRm</t>
  </si>
  <si>
    <t>Derived Assumptions</t>
  </si>
  <si>
    <t>Freight Transportation Sector Output</t>
  </si>
  <si>
    <t>Proportion of Output for Each Mode</t>
  </si>
  <si>
    <t>Output for Each Mode</t>
  </si>
  <si>
    <t>Energy intensity</t>
  </si>
  <si>
    <t>Fuel-mix</t>
  </si>
  <si>
    <t>Methodology</t>
  </si>
  <si>
    <t>1. Calculate energy demand</t>
  </si>
  <si>
    <t>2. Calculate fuel demand</t>
  </si>
  <si>
    <t>1. ENERGY DEMAND BY VECTOR</t>
  </si>
  <si>
    <t>Total energy use = Total Output × Total Energy Intensity</t>
  </si>
  <si>
    <t>V.01</t>
  </si>
  <si>
    <t>Hidrokarbon padatan</t>
  </si>
  <si>
    <t>V.02</t>
  </si>
  <si>
    <t>Hidrokarbon cairan</t>
  </si>
  <si>
    <t>V.03</t>
  </si>
  <si>
    <t>Hidrokarbon gas</t>
  </si>
  <si>
    <t>Outputs</t>
  </si>
  <si>
    <t>Energy produced and required</t>
  </si>
  <si>
    <t>Vector</t>
  </si>
  <si>
    <t>Name</t>
  </si>
  <si>
    <t>2011</t>
  </si>
  <si>
    <t>2015</t>
  </si>
  <si>
    <t>2020</t>
  </si>
  <si>
    <t>2025</t>
  </si>
  <si>
    <t>2030</t>
  </si>
  <si>
    <t>2035</t>
  </si>
  <si>
    <t>2040</t>
  </si>
  <si>
    <t>2045</t>
  </si>
  <si>
    <t>2050</t>
  </si>
  <si>
    <t>T.01</t>
  </si>
  <si>
    <t>Total</t>
  </si>
  <si>
    <t>Information</t>
  </si>
  <si>
    <t>Technology</t>
  </si>
  <si>
    <t>Mode</t>
  </si>
  <si>
    <t>Trajectory 1</t>
  </si>
  <si>
    <t>ICE-ADO</t>
  </si>
  <si>
    <t>ICE diesel</t>
  </si>
  <si>
    <t>ICE-CNG</t>
  </si>
  <si>
    <t>ICE CNG</t>
  </si>
  <si>
    <t>ICE-BIOD</t>
  </si>
  <si>
    <t>ICE bio-diesel</t>
  </si>
  <si>
    <t>RAIL</t>
  </si>
  <si>
    <t>Trajectory 2</t>
  </si>
  <si>
    <t>Trajectory 3</t>
  </si>
  <si>
    <t>Trajectory 4</t>
  </si>
  <si>
    <t>Fixed assumptions</t>
  </si>
  <si>
    <t>Number of vehicle by mode without shifting mode of transportation</t>
  </si>
  <si>
    <t>unit of vehicle</t>
  </si>
  <si>
    <t>Typical distance travelled by mode</t>
  </si>
  <si>
    <t>distance travelled/vehicle</t>
  </si>
  <si>
    <t>km</t>
  </si>
  <si>
    <t>Technology Efficiency</t>
  </si>
  <si>
    <t>TWh/km</t>
  </si>
  <si>
    <t>Derived assumptions</t>
  </si>
  <si>
    <t>Technology Peneration</t>
  </si>
  <si>
    <t>Number of vehicle by technology</t>
  </si>
  <si>
    <t>Number of distance travelled by technology</t>
  </si>
  <si>
    <t>Total energy use = Distance Travelled × Tech. Efficiency</t>
  </si>
  <si>
    <t>T.02</t>
  </si>
  <si>
    <t>Transportasi penumpang</t>
  </si>
  <si>
    <t>IX.b.2</t>
  </si>
  <si>
    <t>Transportasi penumpang antar kota</t>
  </si>
  <si>
    <t>BUS</t>
  </si>
  <si>
    <t>DIESEL</t>
  </si>
  <si>
    <t>Diesel locomotive</t>
  </si>
  <si>
    <t>BIOD</t>
  </si>
  <si>
    <t>Bio-diesel locomotive</t>
  </si>
  <si>
    <t>SHIP</t>
  </si>
  <si>
    <t>ICE diesel oil</t>
  </si>
  <si>
    <t>ICE-IDO</t>
  </si>
  <si>
    <t>ICE industrial diesel oil</t>
  </si>
  <si>
    <t>ICE-MFO</t>
  </si>
  <si>
    <t>ICE marine fuel oil</t>
  </si>
  <si>
    <t>INTERCITY TRANSPORT</t>
  </si>
  <si>
    <t>Intercity buses</t>
  </si>
  <si>
    <t>No. of buses</t>
  </si>
  <si>
    <t>Intercity railway</t>
  </si>
  <si>
    <t>No. Trains</t>
  </si>
  <si>
    <t>Passenger ships incl. ferry</t>
  </si>
  <si>
    <t>No. of ships</t>
  </si>
  <si>
    <t>TECHNOLOGY</t>
  </si>
  <si>
    <t>konstan</t>
  </si>
  <si>
    <t>Unit</t>
  </si>
  <si>
    <t>IX.c</t>
  </si>
  <si>
    <t>Transportasi udara</t>
  </si>
  <si>
    <t>Energy intensity change</t>
  </si>
  <si>
    <t>Alternative fuel</t>
  </si>
  <si>
    <t>Energy intensity change (compared to base year)</t>
  </si>
  <si>
    <t>Item</t>
  </si>
  <si>
    <t>V.11</t>
  </si>
  <si>
    <t>Avtur</t>
  </si>
  <si>
    <t>V.12</t>
  </si>
  <si>
    <t>Avgas</t>
  </si>
  <si>
    <t>V.20</t>
  </si>
  <si>
    <t>Bio-avtur</t>
  </si>
  <si>
    <t>Proportion of aircraft age</t>
  </si>
  <si>
    <t>New</t>
  </si>
  <si>
    <t>&lt;1 year</t>
  </si>
  <si>
    <t>Medium</t>
  </si>
  <si>
    <t>1 - 5 years</t>
  </si>
  <si>
    <t>Old</t>
  </si>
  <si>
    <t>&gt; 5 years</t>
  </si>
  <si>
    <t>Fixed Assumption</t>
  </si>
  <si>
    <t>Number of aircraft</t>
  </si>
  <si>
    <t>Air transport</t>
  </si>
  <si>
    <t>Proportion of aircraft age (2011)</t>
  </si>
  <si>
    <t>Base Year Fuel Consumption (2011)</t>
  </si>
  <si>
    <t>Baseline Fuel Intensity</t>
  </si>
  <si>
    <t>TWh/unit</t>
  </si>
  <si>
    <t>Derived Assumption</t>
  </si>
  <si>
    <t>Number of aircraft projection</t>
  </si>
  <si>
    <t>Unit(s)</t>
  </si>
  <si>
    <t>Propotion of aircraft age</t>
  </si>
  <si>
    <t>Population by aircraft age</t>
  </si>
  <si>
    <t>Energy Intensity</t>
  </si>
  <si>
    <t>% of base year intensity</t>
  </si>
  <si>
    <t>Energy Intensity Change</t>
  </si>
  <si>
    <t>TWh/unit aircraft</t>
  </si>
  <si>
    <t>Emission</t>
  </si>
  <si>
    <t>PM10 emission factor</t>
  </si>
  <si>
    <t>kt/TWh</t>
  </si>
  <si>
    <t>NOx emission factor</t>
  </si>
  <si>
    <t>NMVOC emission factor</t>
  </si>
  <si>
    <t>Compute energy demand by vector</t>
  </si>
  <si>
    <t>Compute process emissions</t>
  </si>
  <si>
    <t>Total Demand</t>
  </si>
  <si>
    <t>Fuel Consumption by Vector</t>
  </si>
  <si>
    <t>T.03</t>
  </si>
  <si>
    <t>"Vehicle Gas" is LNG.</t>
  </si>
  <si>
    <t>"MFO" is marine fuel oil.</t>
  </si>
  <si>
    <t>"IDO" is industrial diesel oil.</t>
  </si>
  <si>
    <t>"avtur" is jet fuel.</t>
  </si>
  <si>
    <t>BAU Cargo Distance Transported, passenger</t>
  </si>
  <si>
    <t>BAU Cargo Distance Transported, freight</t>
  </si>
  <si>
    <t>motorbikes (not used for freight)</t>
  </si>
  <si>
    <t>Share of Cargo Distance Transported by Vehicle and Fuel Type</t>
  </si>
  <si>
    <t>Cargo Type</t>
  </si>
  <si>
    <t>Vehicle Type</t>
  </si>
  <si>
    <t>Model Vehicle Type</t>
  </si>
  <si>
    <t>Fuel Type</t>
  </si>
  <si>
    <t>Model Fuel type</t>
  </si>
  <si>
    <t>Passenger</t>
  </si>
  <si>
    <t>LDV</t>
  </si>
  <si>
    <t>LPG</t>
  </si>
  <si>
    <t>HDV</t>
  </si>
  <si>
    <t>Motorbike - 2W</t>
  </si>
  <si>
    <t>Motorbike</t>
  </si>
  <si>
    <t>Motorbike - 3W</t>
  </si>
  <si>
    <t>Rail</t>
  </si>
  <si>
    <t>Freight</t>
  </si>
  <si>
    <t>LHDT</t>
  </si>
  <si>
    <t>MHDT</t>
  </si>
  <si>
    <t>HHDT</t>
  </si>
  <si>
    <t>Fuel Consmption by Vehicle Type and Fuel (MJ/km)</t>
  </si>
  <si>
    <t>&lt;MJ/passenger*km</t>
  </si>
  <si>
    <t>&lt;MJ/ton*km</t>
  </si>
  <si>
    <t>Cargo Loading (passengers/vehicle or freight tons/vehicle)</t>
  </si>
  <si>
    <t>Share of Freight Distance Transported by Mode, ICCT, Asia-Pacific-40</t>
  </si>
  <si>
    <t>LHDTs</t>
  </si>
  <si>
    <t>MHDTs</t>
  </si>
  <si>
    <t>HHDTs</t>
  </si>
  <si>
    <t>rail</t>
  </si>
  <si>
    <t>BAU Fuel Used (MJ)</t>
  </si>
  <si>
    <t>motorbike</t>
  </si>
  <si>
    <t>&lt;no calculation necessary</t>
  </si>
  <si>
    <t>passenger</t>
  </si>
  <si>
    <t>Proportion of Fuel Used</t>
  </si>
  <si>
    <t>freight</t>
  </si>
  <si>
    <t>LDVs (passenger*miles)</t>
  </si>
  <si>
    <t>HDVs (passenger*miles)</t>
  </si>
  <si>
    <t>aircraft (passenger*miles)</t>
  </si>
  <si>
    <t>rail (passenger*miles)</t>
  </si>
  <si>
    <t>ships (passenger*miles)</t>
  </si>
  <si>
    <t>motorbikes (passenger*miles)</t>
  </si>
  <si>
    <t>LDVs (freight ton*miles)</t>
  </si>
  <si>
    <t>HDVs (freight ton*miles)</t>
  </si>
  <si>
    <t>aircraft (freight ton*miles)</t>
  </si>
  <si>
    <t>rail (freight ton*miles)</t>
  </si>
  <si>
    <t>ships (freight ton*miles)</t>
  </si>
  <si>
    <t>LDV, HDV, Rail, and Motorbikes</t>
  </si>
  <si>
    <t>ICCT</t>
  </si>
  <si>
    <t>Global Transportation Roadmap Model</t>
  </si>
  <si>
    <t>http://www.theicct.org/global-transportation-roadmap-model</t>
  </si>
  <si>
    <t>Aircraft and Ships</t>
  </si>
  <si>
    <t>LDV Inputs, LDV Calcs, Bus Input, Bus Calcs, 2W Input, 2W Calcs, 3W Input, 3W Calcs, LHDT Input, LHDT Calcs, MHDT Input, MHDT Calcs, HHDT, Input, HHDT Calcs, Passenger Rail, and Freight Rail tabs</t>
  </si>
  <si>
    <t>Tables IX.a and IX.b.2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</si>
</sst>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41" formatCode="_(* #,##0_);_(* \(#,##0\);_(* &quot;-&quot;_);_(@_)"/>
    <numFmt numFmtId="43" formatCode="_(* #,##0.00_);_(* \(#,##0.00\);_(* &quot;-&quot;??_);_(@_)"/>
    <numFmt numFmtId="164" formatCode="0.0%"/>
    <numFmt numFmtId="165" formatCode="0.00000"/>
    <numFmt numFmtId="166" formatCode="0%;\ \(0%\);\ \-"/>
    <numFmt numFmtId="167" formatCode="0.00%;\ \(0.00%\);\ \-"/>
    <numFmt numFmtId="168" formatCode="_(* #,##0.0_);_(* \(#,##0.0\);_(* &quot;-&quot;??_);_(@_)"/>
    <numFmt numFmtId="169" formatCode="_(* #,##0.000_);_(* \(#,##0.000\);_(* &quot;-&quot;??_);_(@_)"/>
    <numFmt numFmtId="170" formatCode="_(* #,##0_);_(* \(#,##0\);_(* &quot;-&quot;??_);_(@_)"/>
    <numFmt numFmtId="171" formatCode="0.00000E+00"/>
    <numFmt numFmtId="172" formatCode="_(* #,##0.00_);_(* \(#,##0.00\);_(* &quot;-&quot;_);_(@_)"/>
    <numFmt numFmtId="173" formatCode="#,##0.0_);\(#,##0.0\);&quot;-&quot;;@"/>
    <numFmt numFmtId="174" formatCode="0.000%"/>
    <numFmt numFmtId="175" formatCode="0.0000%"/>
    <numFmt numFmtId="176" formatCode="_(* #,##0.000000_);_(* \(#,##0.000000\);_(* &quot;-&quot;??_);_(@_)"/>
    <numFmt numFmtId="177" formatCode="0.0%;\ \(0.0%\);\ \-"/>
    <numFmt numFmtId="178" formatCode="_(* #,##0.0000_);_(* \(#,##0.0000\);_(* &quot;-&quot;??_);_(@_)"/>
    <numFmt numFmtId="179" formatCode="_(* #,##0.00000_);_(* \(#,##0.00000\);_(* &quot;-&quot;??_);_(@_)"/>
    <numFmt numFmtId="180" formatCode="0.0000"/>
    <numFmt numFmtId="181" formatCode="_(* #,##0.00_);_(* \(#,##0.00\);_(* &quot;-&quot;?????_);_(@_)"/>
    <numFmt numFmtId="182" formatCode="#,##0.0_);\(#,##0.0\);&quot;-&quot;_);@"/>
  </numFmts>
  <fonts count="46" x14ac:knownFonts="1">
    <font>
      <sz val="11"/>
      <color theme="1"/>
      <name val="Calibri"/>
      <family val="2"/>
      <scheme val="minor"/>
    </font>
    <font>
      <b/>
      <sz val="11"/>
      <color theme="1"/>
      <name val="Calibri"/>
      <family val="2"/>
      <scheme val="minor"/>
    </font>
    <font>
      <u/>
      <sz val="11"/>
      <color theme="1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b/>
      <sz val="12"/>
      <color indexed="30"/>
      <name val="Calibri"/>
      <family val="2"/>
    </font>
    <font>
      <sz val="9"/>
      <color indexed="8"/>
      <name val="Calibri"/>
      <family val="2"/>
    </font>
    <font>
      <b/>
      <sz val="9"/>
      <color indexed="8"/>
      <name val="Calibri"/>
      <family val="2"/>
    </font>
    <font>
      <sz val="11"/>
      <color theme="1"/>
      <name val="Calibri"/>
      <family val="2"/>
      <scheme val="minor"/>
    </font>
    <font>
      <sz val="10"/>
      <color rgb="FF000000"/>
      <name val="Cambria"/>
      <family val="1"/>
    </font>
    <font>
      <b/>
      <sz val="16"/>
      <color rgb="FF000000"/>
      <name val="Cambria"/>
      <family val="1"/>
    </font>
    <font>
      <b/>
      <sz val="16"/>
      <color theme="1"/>
      <name val="Cambria"/>
      <family val="1"/>
      <scheme val="major"/>
    </font>
    <font>
      <sz val="16"/>
      <color rgb="FF000000"/>
      <name val="Cambria"/>
      <family val="1"/>
    </font>
    <font>
      <sz val="12"/>
      <color theme="1"/>
      <name val="Cambria"/>
      <family val="1"/>
      <scheme val="major"/>
    </font>
    <font>
      <u/>
      <sz val="10"/>
      <color rgb="FF0000FF"/>
      <name val="Cambria"/>
      <family val="1"/>
    </font>
    <font>
      <b/>
      <sz val="10"/>
      <color rgb="FF000000"/>
      <name val="Cambria"/>
      <family val="1"/>
    </font>
    <font>
      <sz val="10"/>
      <color theme="1"/>
      <name val="Cambria"/>
      <family val="1"/>
    </font>
    <font>
      <sz val="10"/>
      <color rgb="FFFF0000"/>
      <name val="Cambria"/>
      <family val="1"/>
    </font>
    <font>
      <sz val="10"/>
      <color rgb="FF969696"/>
      <name val="Cambria"/>
      <family val="1"/>
    </font>
    <font>
      <b/>
      <i/>
      <sz val="10"/>
      <color rgb="FF000000"/>
      <name val="Cambria"/>
      <family val="1"/>
    </font>
    <font>
      <b/>
      <sz val="10"/>
      <color theme="1"/>
      <name val="Cambria"/>
      <family val="1"/>
    </font>
    <font>
      <b/>
      <sz val="10"/>
      <color rgb="FFFF0000"/>
      <name val="Cambria"/>
      <family val="1"/>
    </font>
    <font>
      <sz val="10"/>
      <color theme="0" tint="-0.249977111117893"/>
      <name val="Cambria"/>
      <family val="1"/>
    </font>
    <font>
      <sz val="10"/>
      <name val="Cambria"/>
      <family val="1"/>
    </font>
    <font>
      <i/>
      <sz val="10"/>
      <color rgb="FF000000"/>
      <name val="Cambria"/>
      <family val="1"/>
    </font>
    <font>
      <b/>
      <sz val="12"/>
      <color rgb="FF000000"/>
      <name val="Cambria"/>
      <family val="1"/>
    </font>
    <font>
      <sz val="12"/>
      <color rgb="FF000000"/>
      <name val="Cambria"/>
      <family val="1"/>
    </font>
    <font>
      <b/>
      <sz val="10"/>
      <color rgb="FFFFFFCC"/>
      <name val="Cambria"/>
      <family val="1"/>
    </font>
    <font>
      <b/>
      <sz val="10"/>
      <color theme="1"/>
      <name val="Cambria"/>
      <family val="2"/>
      <scheme val="major"/>
    </font>
    <font>
      <sz val="8"/>
      <name val="Calibri"/>
      <family val="1"/>
      <scheme val="minor"/>
    </font>
    <font>
      <b/>
      <sz val="16"/>
      <color rgb="FF000000"/>
      <name val="Cambria"/>
      <family val="1"/>
      <scheme val="major"/>
    </font>
    <font>
      <sz val="10"/>
      <color rgb="FF000000"/>
      <name val="Cambria"/>
      <family val="1"/>
      <scheme val="major"/>
    </font>
    <font>
      <sz val="16"/>
      <color rgb="FF000000"/>
      <name val="Cambria"/>
      <family val="1"/>
      <scheme val="major"/>
    </font>
    <font>
      <u/>
      <sz val="10"/>
      <color rgb="FF0000FF"/>
      <name val="Cambria"/>
      <family val="1"/>
      <scheme val="major"/>
    </font>
    <font>
      <sz val="12"/>
      <color rgb="FF000000"/>
      <name val="Cambria"/>
      <family val="1"/>
      <scheme val="major"/>
    </font>
    <font>
      <b/>
      <sz val="12"/>
      <color rgb="FF000000"/>
      <name val="Cambria"/>
      <family val="1"/>
      <scheme val="major"/>
    </font>
    <font>
      <b/>
      <sz val="10"/>
      <color rgb="FF000000"/>
      <name val="Cambria"/>
      <family val="1"/>
      <scheme val="major"/>
    </font>
    <font>
      <i/>
      <sz val="10"/>
      <color rgb="FF000000"/>
      <name val="Cambria"/>
      <family val="1"/>
      <scheme val="major"/>
    </font>
    <font>
      <b/>
      <sz val="16"/>
      <color rgb="FF000000"/>
      <name val="Calibri"/>
      <family val="2"/>
    </font>
    <font>
      <sz val="16"/>
      <color rgb="FF000000"/>
      <name val="Calibri"/>
      <family val="2"/>
    </font>
    <font>
      <sz val="10"/>
      <color rgb="FF000000"/>
      <name val="Calibri"/>
      <family val="2"/>
    </font>
    <font>
      <sz val="10"/>
      <color indexed="8"/>
      <name val="Arial"/>
      <family val="2"/>
    </font>
    <font>
      <sz val="10"/>
      <name val="Arial"/>
      <family val="2"/>
    </font>
  </fonts>
  <fills count="13">
    <fill>
      <patternFill patternType="none"/>
    </fill>
    <fill>
      <patternFill patternType="gray125"/>
    </fill>
    <fill>
      <patternFill patternType="solid">
        <fgColor theme="0" tint="-0.249977111117893"/>
        <bgColor indexed="64"/>
      </patternFill>
    </fill>
    <fill>
      <patternFill patternType="solid">
        <fgColor theme="9" tint="0.79998168889431442"/>
        <bgColor indexed="65"/>
      </patternFill>
    </fill>
    <fill>
      <patternFill patternType="solid">
        <fgColor rgb="FFC0C0C0"/>
        <bgColor rgb="FF000000"/>
      </patternFill>
    </fill>
    <fill>
      <patternFill patternType="solid">
        <fgColor rgb="FFFFFFCC"/>
        <bgColor rgb="FF000000"/>
      </patternFill>
    </fill>
    <fill>
      <patternFill patternType="solid">
        <fgColor rgb="FFFFCC99"/>
        <bgColor rgb="FF000000"/>
      </patternFill>
    </fill>
    <fill>
      <patternFill patternType="solid">
        <fgColor rgb="FF92D050"/>
        <bgColor rgb="FF000000"/>
      </patternFill>
    </fill>
    <fill>
      <patternFill patternType="solid">
        <fgColor theme="4" tint="0.79998168889431442"/>
        <bgColor indexed="64"/>
      </patternFill>
    </fill>
    <fill>
      <patternFill patternType="solid">
        <fgColor theme="6" tint="0.39997558519241921"/>
        <bgColor rgb="FF000000"/>
      </patternFill>
    </fill>
    <fill>
      <patternFill patternType="solid">
        <fgColor theme="6" tint="0.79998168889431442"/>
        <bgColor rgb="FF000000"/>
      </patternFill>
    </fill>
    <fill>
      <patternFill patternType="solid">
        <fgColor theme="9" tint="0.39997558519241921"/>
        <bgColor rgb="FF000000"/>
      </patternFill>
    </fill>
    <fill>
      <patternFill patternType="solid">
        <fgColor theme="0"/>
        <bgColor rgb="FF000000"/>
      </patternFill>
    </fill>
  </fills>
  <borders count="55">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bottom/>
      <diagonal/>
    </border>
    <border>
      <left/>
      <right style="thin">
        <color rgb="FFFFFFFF"/>
      </right>
      <top/>
      <bottom/>
      <diagonal/>
    </border>
    <border>
      <left/>
      <right/>
      <top style="thin">
        <color rgb="FF000000"/>
      </top>
      <bottom style="thin">
        <color rgb="FF969696"/>
      </bottom>
      <diagonal/>
    </border>
    <border>
      <left/>
      <right/>
      <top style="thin">
        <color rgb="FF969696"/>
      </top>
      <bottom/>
      <diagonal/>
    </border>
    <border>
      <left/>
      <right/>
      <top/>
      <bottom style="thin">
        <color rgb="FF000000"/>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right/>
      <top/>
      <bottom style="thin">
        <color theme="0" tint="-0.24994659260841701"/>
      </bottom>
      <diagonal/>
    </border>
    <border>
      <left/>
      <right/>
      <top style="thin">
        <color rgb="FF969696"/>
      </top>
      <bottom style="thin">
        <color rgb="FF969696"/>
      </bottom>
      <diagonal/>
    </border>
    <border>
      <left/>
      <right style="thin">
        <color theme="0" tint="-0.24994659260841701"/>
      </right>
      <top style="thin">
        <color rgb="FF000000"/>
      </top>
      <bottom style="thin">
        <color rgb="FF969696"/>
      </bottom>
      <diagonal/>
    </border>
    <border>
      <left/>
      <right style="thin">
        <color theme="0" tint="-0.24994659260841701"/>
      </right>
      <top style="thin">
        <color rgb="FF969696"/>
      </top>
      <bottom style="thin">
        <color rgb="FF969696"/>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style="thin">
        <color theme="6" tint="0.39997558519241921"/>
      </left>
      <right/>
      <top/>
      <bottom/>
      <diagonal/>
    </border>
    <border>
      <left/>
      <right style="thin">
        <color theme="6" tint="0.39997558519241921"/>
      </right>
      <top/>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top/>
      <bottom style="thin">
        <color auto="1"/>
      </bottom>
      <diagonal/>
    </border>
    <border>
      <left/>
      <right/>
      <top style="thin">
        <color theme="0" tint="-0.24994659260841701"/>
      </top>
      <bottom style="thin">
        <color auto="1"/>
      </bottom>
      <diagonal/>
    </border>
    <border>
      <left/>
      <right/>
      <top style="thin">
        <color rgb="FF969696"/>
      </top>
      <bottom style="thin">
        <color indexed="64"/>
      </bottom>
      <diagonal/>
    </border>
    <border>
      <left/>
      <right style="thin">
        <color theme="0" tint="-0.249977111117893"/>
      </right>
      <top style="thin">
        <color rgb="FF000000"/>
      </top>
      <bottom style="thin">
        <color rgb="FF969696"/>
      </bottom>
      <diagonal/>
    </border>
    <border>
      <left/>
      <right style="thin">
        <color theme="0" tint="-0.249977111117893"/>
      </right>
      <top/>
      <bottom/>
      <diagonal/>
    </border>
    <border>
      <left/>
      <right style="thin">
        <color theme="0" tint="-0.249977111117893"/>
      </right>
      <top/>
      <bottom style="thin">
        <color theme="0" tint="-0.24994659260841701"/>
      </bottom>
      <diagonal/>
    </border>
    <border>
      <left/>
      <right style="thin">
        <color theme="0" tint="-0.249977111117893"/>
      </right>
      <top/>
      <bottom style="thin">
        <color auto="1"/>
      </bottom>
      <diagonal/>
    </border>
    <border>
      <left/>
      <right/>
      <top style="thin">
        <color rgb="FF000000"/>
      </top>
      <bottom style="thin">
        <color indexed="64"/>
      </bottom>
      <diagonal/>
    </border>
    <border>
      <left/>
      <right style="thin">
        <color theme="0" tint="-0.24994659260841701"/>
      </right>
      <top/>
      <bottom style="thin">
        <color auto="1"/>
      </bottom>
      <diagonal/>
    </border>
    <border>
      <left/>
      <right/>
      <top/>
      <bottom style="thin">
        <color rgb="FF969696"/>
      </bottom>
      <diagonal/>
    </border>
    <border>
      <left/>
      <right/>
      <top style="thin">
        <color rgb="FF000000"/>
      </top>
      <bottom style="thin">
        <color theme="0" tint="-0.24994659260841701"/>
      </bottom>
      <diagonal/>
    </border>
    <border>
      <left/>
      <right/>
      <top style="thin">
        <color theme="1"/>
      </top>
      <bottom style="thin">
        <color theme="0" tint="-0.24994659260841701"/>
      </bottom>
      <diagonal/>
    </border>
    <border>
      <left/>
      <right style="thick">
        <color rgb="FFFFFFCC"/>
      </right>
      <top style="thin">
        <color rgb="FF000000"/>
      </top>
      <bottom style="thin">
        <color rgb="FF969696"/>
      </bottom>
      <diagonal/>
    </border>
    <border>
      <left/>
      <right style="thin">
        <color theme="0" tint="-0.24994659260841701"/>
      </right>
      <top style="thin">
        <color theme="1"/>
      </top>
      <bottom style="thin">
        <color theme="0" tint="-0.24994659260841701"/>
      </bottom>
      <diagonal/>
    </border>
    <border>
      <left/>
      <right/>
      <top style="thin">
        <color rgb="FF969696"/>
      </top>
      <bottom style="thin">
        <color theme="0" tint="-0.24994659260841701"/>
      </bottom>
      <diagonal/>
    </border>
    <border>
      <left style="thin">
        <color theme="0" tint="-0.24994659260841701"/>
      </left>
      <right/>
      <top style="thin">
        <color theme="1"/>
      </top>
      <bottom style="thin">
        <color theme="0" tint="-0.24994659260841701"/>
      </bottom>
      <diagonal/>
    </border>
    <border>
      <left/>
      <right style="thin">
        <color theme="0" tint="-0.24994659260841701"/>
      </right>
      <top style="thin">
        <color rgb="FF969696"/>
      </top>
      <bottom/>
      <diagonal/>
    </border>
    <border>
      <left style="thin">
        <color theme="0" tint="-0.24994659260841701"/>
      </left>
      <right/>
      <top/>
      <bottom/>
      <diagonal/>
    </border>
    <border>
      <left/>
      <right/>
      <top style="thin">
        <color rgb="FFC0C0C0"/>
      </top>
      <bottom/>
      <diagonal/>
    </border>
    <border>
      <left/>
      <right/>
      <top style="thin">
        <color rgb="FF000000"/>
      </top>
      <bottom/>
      <diagonal/>
    </border>
    <border>
      <left/>
      <right style="medium">
        <color indexed="8"/>
      </right>
      <top/>
      <bottom/>
      <diagonal/>
    </border>
  </borders>
  <cellStyleXfs count="3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2" applyNumberFormat="0" applyFont="0" applyProtection="0">
      <alignment wrapText="1"/>
    </xf>
    <xf numFmtId="0" fontId="3" fillId="0" borderId="7" applyNumberFormat="0" applyProtection="0">
      <alignment horizontal="left" wrapText="1"/>
    </xf>
    <xf numFmtId="0" fontId="3" fillId="0" borderId="6" applyNumberFormat="0" applyFill="0" applyProtection="0">
      <alignment wrapText="1"/>
    </xf>
    <xf numFmtId="0" fontId="3" fillId="0" borderId="4" applyNumberFormat="0" applyProtection="0">
      <alignment wrapText="1"/>
    </xf>
    <xf numFmtId="0" fontId="4" fillId="0" borderId="3" applyNumberFormat="0" applyProtection="0">
      <alignment vertical="top" wrapText="1"/>
    </xf>
    <xf numFmtId="0" fontId="4" fillId="0" borderId="5" applyNumberFormat="0" applyFont="0" applyFill="0" applyProtection="0">
      <alignment wrapText="1"/>
    </xf>
    <xf numFmtId="0" fontId="4" fillId="0" borderId="0" applyNumberFormat="0" applyFill="0" applyBorder="0" applyAlignment="0" applyProtection="0"/>
    <xf numFmtId="0" fontId="5"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Protection="0">
      <alignment vertical="top" wrapText="1"/>
    </xf>
    <xf numFmtId="0" fontId="7" fillId="0" borderId="0" applyNumberFormat="0" applyProtection="0">
      <alignment horizontal="left"/>
    </xf>
    <xf numFmtId="0" fontId="9" fillId="0" borderId="0"/>
    <xf numFmtId="0" fontId="9" fillId="0" borderId="11" applyNumberFormat="0" applyProtection="0">
      <alignment wrapText="1"/>
    </xf>
    <xf numFmtId="0" fontId="10" fillId="0" borderId="9" applyNumberFormat="0" applyProtection="0">
      <alignment wrapText="1"/>
    </xf>
    <xf numFmtId="0" fontId="9" fillId="0" borderId="10" applyNumberFormat="0" applyFont="0" applyProtection="0">
      <alignment wrapText="1"/>
    </xf>
    <xf numFmtId="0" fontId="10" fillId="0" borderId="8" applyNumberFormat="0" applyProtection="0">
      <alignment wrapText="1"/>
    </xf>
    <xf numFmtId="0" fontId="9" fillId="0" borderId="0" applyNumberFormat="0" applyFill="0" applyBorder="0" applyAlignment="0" applyProtection="0"/>
    <xf numFmtId="0" fontId="8" fillId="0" borderId="0" applyNumberFormat="0" applyProtection="0">
      <alignment horizontal="left"/>
    </xf>
    <xf numFmtId="0" fontId="12" fillId="0" borderId="0"/>
    <xf numFmtId="9" fontId="12" fillId="0" borderId="0" applyFont="0" applyFill="0" applyBorder="0" applyAlignment="0" applyProtection="0"/>
    <xf numFmtId="43" fontId="12" fillId="0" borderId="0" applyFont="0" applyFill="0" applyBorder="0" applyAlignment="0" applyProtection="0"/>
    <xf numFmtId="0" fontId="11" fillId="3" borderId="0" applyNumberFormat="0" applyBorder="0" applyAlignment="0" applyProtection="0"/>
    <xf numFmtId="0" fontId="11" fillId="3" borderId="0" applyNumberFormat="0" applyBorder="0" applyAlignment="0" applyProtection="0"/>
    <xf numFmtId="41" fontId="12" fillId="0" borderId="0" applyFont="0" applyFill="0" applyBorder="0" applyAlignment="0" applyProtection="0"/>
    <xf numFmtId="41" fontId="12" fillId="0" borderId="0" applyFont="0" applyFill="0" applyBorder="0" applyAlignment="0" applyProtection="0"/>
    <xf numFmtId="43" fontId="12" fillId="0" borderId="0" applyFont="0" applyFill="0" applyBorder="0" applyAlignment="0" applyProtection="0"/>
    <xf numFmtId="0" fontId="11" fillId="0" borderId="0"/>
    <xf numFmtId="0" fontId="11" fillId="0" borderId="0"/>
    <xf numFmtId="0" fontId="11" fillId="0" borderId="0"/>
    <xf numFmtId="0" fontId="12" fillId="0" borderId="0"/>
    <xf numFmtId="173" fontId="32" fillId="0" borderId="0" applyNumberFormat="0" applyFill="0" applyBorder="0" applyAlignment="0" applyProtection="0"/>
    <xf numFmtId="43" fontId="11" fillId="0" borderId="0" applyFont="0" applyFill="0" applyBorder="0" applyAlignment="0" applyProtection="0"/>
    <xf numFmtId="9" fontId="11" fillId="0" borderId="0" applyFont="0" applyFill="0" applyBorder="0" applyAlignment="0" applyProtection="0"/>
  </cellStyleXfs>
  <cellXfs count="370">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165" fontId="0" fillId="0" borderId="0" xfId="0" applyNumberFormat="1"/>
    <xf numFmtId="0" fontId="0" fillId="0" borderId="0" xfId="0" applyNumberFormat="1"/>
    <xf numFmtId="0" fontId="0" fillId="0" borderId="0" xfId="0"/>
    <xf numFmtId="0" fontId="13" fillId="0" borderId="0" xfId="21" applyNumberFormat="1" applyFont="1" applyFill="1" applyBorder="1" applyAlignment="1"/>
    <xf numFmtId="0" fontId="14" fillId="0" borderId="0" xfId="21" applyFont="1"/>
    <xf numFmtId="0" fontId="12" fillId="0" borderId="0" xfId="21" applyNumberFormat="1" applyFont="1" applyFill="1" applyBorder="1" applyAlignment="1"/>
    <xf numFmtId="0" fontId="12" fillId="0" borderId="0" xfId="21" applyFont="1"/>
    <xf numFmtId="0" fontId="15" fillId="0" borderId="0" xfId="21" applyNumberFormat="1" applyFont="1" applyFill="1" applyBorder="1" applyAlignment="1">
      <alignment vertical="center"/>
    </xf>
    <xf numFmtId="0" fontId="16" fillId="0" borderId="0" xfId="21" applyFont="1" applyAlignment="1">
      <alignment vertical="center"/>
    </xf>
    <xf numFmtId="0" fontId="12" fillId="0" borderId="0" xfId="21" applyNumberFormat="1" applyFont="1" applyFill="1" applyBorder="1" applyAlignment="1">
      <alignment vertical="center"/>
    </xf>
    <xf numFmtId="0" fontId="17" fillId="0" borderId="0" xfId="21" applyNumberFormat="1" applyFont="1" applyFill="1" applyBorder="1" applyAlignment="1">
      <alignment vertical="center"/>
    </xf>
    <xf numFmtId="0" fontId="18" fillId="4" borderId="12" xfId="21" applyNumberFormat="1" applyFont="1" applyFill="1" applyBorder="1" applyAlignment="1">
      <alignment horizontal="left" vertical="center"/>
    </xf>
    <xf numFmtId="0" fontId="12" fillId="4" borderId="13" xfId="21" applyNumberFormat="1" applyFont="1" applyFill="1" applyBorder="1" applyAlignment="1"/>
    <xf numFmtId="0" fontId="12" fillId="4" borderId="14" xfId="21" applyNumberFormat="1" applyFont="1" applyFill="1" applyBorder="1" applyAlignment="1"/>
    <xf numFmtId="0" fontId="12" fillId="5" borderId="15" xfId="21" applyNumberFormat="1" applyFont="1" applyFill="1" applyBorder="1" applyAlignment="1"/>
    <xf numFmtId="0" fontId="12" fillId="5" borderId="0" xfId="21" applyNumberFormat="1" applyFont="1" applyFill="1" applyBorder="1" applyAlignment="1"/>
    <xf numFmtId="0" fontId="12" fillId="5" borderId="16" xfId="21" applyNumberFormat="1" applyFont="1" applyFill="1" applyBorder="1" applyAlignment="1"/>
    <xf numFmtId="0" fontId="12" fillId="5" borderId="0" xfId="21" applyNumberFormat="1" applyFont="1" applyFill="1" applyBorder="1" applyAlignment="1">
      <alignment horizontal="right"/>
    </xf>
    <xf numFmtId="0" fontId="18" fillId="5" borderId="17" xfId="21" applyNumberFormat="1" applyFont="1" applyFill="1" applyBorder="1" applyAlignment="1">
      <alignment vertical="center"/>
    </xf>
    <xf numFmtId="0" fontId="12" fillId="5" borderId="18" xfId="21" applyNumberFormat="1" applyFont="1" applyFill="1" applyBorder="1" applyAlignment="1">
      <alignment vertical="center"/>
    </xf>
    <xf numFmtId="0" fontId="12" fillId="5" borderId="19" xfId="21" applyNumberFormat="1" applyFont="1" applyFill="1" applyBorder="1" applyAlignment="1">
      <alignment vertical="center"/>
    </xf>
    <xf numFmtId="0" fontId="12" fillId="5" borderId="20" xfId="21" applyNumberFormat="1" applyFont="1" applyFill="1" applyBorder="1" applyAlignment="1"/>
    <xf numFmtId="0" fontId="12" fillId="5" borderId="21" xfId="21" applyNumberFormat="1" applyFont="1" applyFill="1" applyBorder="1" applyAlignment="1"/>
    <xf numFmtId="0" fontId="12" fillId="5" borderId="22" xfId="21" applyNumberFormat="1" applyFont="1" applyFill="1" applyBorder="1" applyAlignment="1"/>
    <xf numFmtId="0" fontId="18" fillId="6" borderId="12" xfId="21" applyNumberFormat="1" applyFont="1" applyFill="1" applyBorder="1" applyAlignment="1">
      <alignment horizontal="left" vertical="center"/>
    </xf>
    <xf numFmtId="0" fontId="12" fillId="6" borderId="13" xfId="21" applyNumberFormat="1" applyFont="1" applyFill="1" applyBorder="1" applyAlignment="1">
      <alignment vertical="center"/>
    </xf>
    <xf numFmtId="0" fontId="12" fillId="6" borderId="14" xfId="21" applyNumberFormat="1" applyFont="1" applyFill="1" applyBorder="1" applyAlignment="1">
      <alignment vertical="center"/>
    </xf>
    <xf numFmtId="0" fontId="18" fillId="5" borderId="0" xfId="21" applyNumberFormat="1" applyFont="1" applyFill="1" applyBorder="1" applyAlignment="1"/>
    <xf numFmtId="0" fontId="12" fillId="5" borderId="0" xfId="21" applyNumberFormat="1" applyFont="1" applyFill="1" applyBorder="1" applyAlignment="1">
      <alignment horizontal="centerContinuous" vertical="center"/>
    </xf>
    <xf numFmtId="0" fontId="12" fillId="5" borderId="0" xfId="21" applyNumberFormat="1" applyFont="1" applyFill="1" applyBorder="1" applyAlignment="1">
      <alignment horizontal="right" vertical="center"/>
    </xf>
    <xf numFmtId="0" fontId="18" fillId="5" borderId="17" xfId="21" applyNumberFormat="1" applyFont="1" applyFill="1" applyBorder="1" applyAlignment="1">
      <alignment horizontal="center"/>
    </xf>
    <xf numFmtId="0" fontId="18" fillId="5" borderId="0" xfId="21" applyNumberFormat="1" applyFont="1" applyFill="1" applyBorder="1" applyAlignment="1">
      <alignment horizontal="center" vertical="center"/>
    </xf>
    <xf numFmtId="0" fontId="12" fillId="5" borderId="0" xfId="21" applyNumberFormat="1" applyFont="1" applyFill="1" applyBorder="1" applyAlignment="1">
      <alignment vertical="center"/>
    </xf>
    <xf numFmtId="10" fontId="19" fillId="5" borderId="0" xfId="21" applyNumberFormat="1" applyFont="1" applyFill="1" applyBorder="1" applyAlignment="1"/>
    <xf numFmtId="9" fontId="19" fillId="5" borderId="0" xfId="21" applyNumberFormat="1" applyFont="1" applyFill="1" applyBorder="1" applyAlignment="1"/>
    <xf numFmtId="164" fontId="19" fillId="5" borderId="0" xfId="21" applyNumberFormat="1" applyFont="1" applyFill="1" applyBorder="1" applyAlignment="1"/>
    <xf numFmtId="10" fontId="12" fillId="5" borderId="0" xfId="22" applyNumberFormat="1" applyFont="1" applyFill="1" applyBorder="1" applyAlignment="1">
      <alignment horizontal="right" vertical="center"/>
    </xf>
    <xf numFmtId="0" fontId="12" fillId="5" borderId="23" xfId="21" applyNumberFormat="1" applyFont="1" applyFill="1" applyBorder="1" applyAlignment="1"/>
    <xf numFmtId="10" fontId="19" fillId="5" borderId="23" xfId="22" applyNumberFormat="1" applyFont="1" applyFill="1" applyBorder="1" applyAlignment="1"/>
    <xf numFmtId="9" fontId="19" fillId="5" borderId="23" xfId="22" applyNumberFormat="1" applyFont="1" applyFill="1" applyBorder="1" applyAlignment="1"/>
    <xf numFmtId="164" fontId="19" fillId="5" borderId="23" xfId="22" applyNumberFormat="1" applyFont="1" applyFill="1" applyBorder="1" applyAlignment="1"/>
    <xf numFmtId="10" fontId="12" fillId="5" borderId="0" xfId="22" applyNumberFormat="1" applyFont="1" applyFill="1" applyBorder="1" applyAlignment="1"/>
    <xf numFmtId="9" fontId="12" fillId="5" borderId="0" xfId="21" applyNumberFormat="1" applyFont="1" applyFill="1" applyBorder="1" applyAlignment="1">
      <alignment vertical="center"/>
    </xf>
    <xf numFmtId="10" fontId="12" fillId="5" borderId="0" xfId="21" applyNumberFormat="1" applyFont="1" applyFill="1" applyBorder="1" applyAlignment="1">
      <alignment vertical="center"/>
    </xf>
    <xf numFmtId="10" fontId="20" fillId="5" borderId="0" xfId="21" applyNumberFormat="1" applyFont="1" applyFill="1" applyBorder="1" applyAlignment="1">
      <alignment horizontal="right" vertical="center"/>
    </xf>
    <xf numFmtId="0" fontId="12" fillId="5" borderId="23" xfId="21" applyNumberFormat="1" applyFont="1" applyFill="1" applyBorder="1" applyAlignment="1">
      <alignment vertical="center"/>
    </xf>
    <xf numFmtId="10" fontId="12" fillId="5" borderId="23" xfId="21" applyNumberFormat="1" applyFont="1" applyFill="1" applyBorder="1" applyAlignment="1">
      <alignment vertical="center"/>
    </xf>
    <xf numFmtId="10" fontId="12" fillId="5" borderId="0" xfId="21" applyNumberFormat="1" applyFont="1" applyFill="1" applyBorder="1" applyAlignment="1">
      <alignment horizontal="right" vertical="center"/>
    </xf>
    <xf numFmtId="10" fontId="19" fillId="5" borderId="0" xfId="22" applyNumberFormat="1" applyFont="1" applyFill="1" applyBorder="1" applyAlignment="1"/>
    <xf numFmtId="10" fontId="19" fillId="5" borderId="0" xfId="21" applyNumberFormat="1" applyFont="1" applyFill="1" applyBorder="1" applyAlignment="1">
      <alignment vertical="center"/>
    </xf>
    <xf numFmtId="166" fontId="21" fillId="5" borderId="23" xfId="21" applyNumberFormat="1" applyFont="1" applyFill="1" applyBorder="1" applyAlignment="1">
      <alignment vertical="center"/>
    </xf>
    <xf numFmtId="10" fontId="19" fillId="5" borderId="23" xfId="21" applyNumberFormat="1" applyFont="1" applyFill="1" applyBorder="1" applyAlignment="1"/>
    <xf numFmtId="10" fontId="20" fillId="5" borderId="0" xfId="21" applyNumberFormat="1" applyFont="1" applyFill="1" applyBorder="1" applyAlignment="1"/>
    <xf numFmtId="166" fontId="21" fillId="5" borderId="0" xfId="21" applyNumberFormat="1" applyFont="1" applyFill="1" applyBorder="1" applyAlignment="1">
      <alignment vertical="center"/>
    </xf>
    <xf numFmtId="164" fontId="12" fillId="5" borderId="0" xfId="21" applyNumberFormat="1" applyFont="1" applyFill="1" applyBorder="1" applyAlignment="1">
      <alignment vertical="center"/>
    </xf>
    <xf numFmtId="164" fontId="12" fillId="5" borderId="0" xfId="21" applyNumberFormat="1" applyFont="1" applyFill="1" applyBorder="1" applyAlignment="1">
      <alignment horizontal="right" vertical="center"/>
    </xf>
    <xf numFmtId="167" fontId="12" fillId="5" borderId="0" xfId="21" applyNumberFormat="1" applyFont="1" applyFill="1" applyBorder="1" applyAlignment="1"/>
    <xf numFmtId="10" fontId="19" fillId="5" borderId="0" xfId="21" applyNumberFormat="1" applyFont="1" applyFill="1" applyBorder="1" applyAlignment="1">
      <alignment horizontal="right" vertical="center"/>
    </xf>
    <xf numFmtId="164" fontId="19" fillId="5" borderId="23" xfId="21" applyNumberFormat="1" applyFont="1" applyFill="1" applyBorder="1" applyAlignment="1">
      <alignment horizontal="right" vertical="center"/>
    </xf>
    <xf numFmtId="0" fontId="20" fillId="5" borderId="0" xfId="21" applyNumberFormat="1" applyFont="1" applyFill="1" applyBorder="1" applyAlignment="1"/>
    <xf numFmtId="0" fontId="18" fillId="5" borderId="0" xfId="21" applyNumberFormat="1" applyFont="1" applyFill="1" applyBorder="1" applyAlignment="1">
      <alignment vertical="center"/>
    </xf>
    <xf numFmtId="0" fontId="18" fillId="5" borderId="0" xfId="21" applyNumberFormat="1" applyFont="1" applyFill="1" applyBorder="1" applyAlignment="1">
      <alignment horizontal="center"/>
    </xf>
    <xf numFmtId="0" fontId="12" fillId="5" borderId="24" xfId="21" applyNumberFormat="1" applyFont="1" applyFill="1" applyBorder="1" applyAlignment="1">
      <alignment vertical="center"/>
    </xf>
    <xf numFmtId="166" fontId="21" fillId="5" borderId="24" xfId="21" applyNumberFormat="1" applyFont="1" applyFill="1" applyBorder="1" applyAlignment="1">
      <alignment vertical="center"/>
    </xf>
    <xf numFmtId="164" fontId="19" fillId="5" borderId="24" xfId="21" applyNumberFormat="1" applyFont="1" applyFill="1" applyBorder="1" applyAlignment="1">
      <alignment horizontal="right" vertical="center"/>
    </xf>
    <xf numFmtId="164" fontId="19" fillId="5" borderId="0" xfId="21" applyNumberFormat="1" applyFont="1" applyFill="1" applyBorder="1" applyAlignment="1">
      <alignment horizontal="right" vertical="center"/>
    </xf>
    <xf numFmtId="9" fontId="20" fillId="5" borderId="0" xfId="22" quotePrefix="1" applyFont="1" applyFill="1" applyBorder="1" applyAlignment="1">
      <alignment horizontal="right" vertical="center"/>
    </xf>
    <xf numFmtId="164" fontId="20" fillId="5" borderId="0" xfId="21" applyNumberFormat="1" applyFont="1" applyFill="1" applyBorder="1" applyAlignment="1">
      <alignment horizontal="right" vertical="center"/>
    </xf>
    <xf numFmtId="168" fontId="19" fillId="5" borderId="24" xfId="23" applyNumberFormat="1" applyFont="1" applyFill="1" applyBorder="1" applyAlignment="1">
      <alignment horizontal="right" vertical="center"/>
    </xf>
    <xf numFmtId="169" fontId="20" fillId="5" borderId="0" xfId="23" applyNumberFormat="1" applyFont="1" applyFill="1" applyBorder="1" applyAlignment="1">
      <alignment horizontal="right" vertical="center"/>
    </xf>
    <xf numFmtId="170" fontId="12" fillId="5" borderId="0" xfId="23" applyNumberFormat="1" applyFont="1" applyFill="1" applyBorder="1" applyAlignment="1">
      <alignment vertical="center"/>
    </xf>
    <xf numFmtId="43" fontId="19" fillId="5" borderId="0" xfId="23" applyNumberFormat="1" applyFont="1" applyFill="1" applyBorder="1" applyAlignment="1">
      <alignment vertical="center"/>
    </xf>
    <xf numFmtId="43" fontId="12" fillId="5" borderId="0" xfId="23" applyFont="1" applyFill="1" applyBorder="1" applyAlignment="1">
      <alignment horizontal="right" vertical="center"/>
    </xf>
    <xf numFmtId="43" fontId="19" fillId="5" borderId="23" xfId="23" applyNumberFormat="1" applyFont="1" applyFill="1" applyBorder="1" applyAlignment="1">
      <alignment vertical="center"/>
    </xf>
    <xf numFmtId="0" fontId="22" fillId="5" borderId="0" xfId="21" applyNumberFormat="1" applyFont="1" applyFill="1" applyBorder="1" applyAlignment="1">
      <alignment vertical="center"/>
    </xf>
    <xf numFmtId="164" fontId="19" fillId="5" borderId="0" xfId="21" applyNumberFormat="1" applyFont="1" applyFill="1" applyBorder="1" applyAlignment="1">
      <alignment vertical="center"/>
    </xf>
    <xf numFmtId="0" fontId="23" fillId="5" borderId="17" xfId="21" applyNumberFormat="1" applyFont="1" applyFill="1" applyBorder="1" applyAlignment="1">
      <alignment horizontal="center"/>
    </xf>
    <xf numFmtId="0" fontId="18" fillId="5" borderId="17" xfId="21" applyNumberFormat="1" applyFont="1" applyFill="1" applyBorder="1" applyAlignment="1">
      <alignment horizontal="center" vertical="center"/>
    </xf>
    <xf numFmtId="10" fontId="19" fillId="5" borderId="0" xfId="22" applyNumberFormat="1" applyFont="1" applyFill="1" applyBorder="1" applyAlignment="1">
      <alignment horizontal="right" vertical="center"/>
    </xf>
    <xf numFmtId="10" fontId="19" fillId="5" borderId="23" xfId="22" applyNumberFormat="1" applyFont="1" applyFill="1" applyBorder="1" applyAlignment="1">
      <alignment horizontal="right" vertical="center"/>
    </xf>
    <xf numFmtId="43" fontId="12" fillId="5" borderId="0" xfId="23" applyNumberFormat="1" applyFont="1" applyFill="1" applyBorder="1" applyAlignment="1">
      <alignment vertical="center"/>
    </xf>
    <xf numFmtId="164" fontId="24" fillId="5" borderId="0" xfId="21" applyNumberFormat="1" applyFont="1" applyFill="1" applyBorder="1" applyAlignment="1">
      <alignment horizontal="right" vertical="center"/>
    </xf>
    <xf numFmtId="43" fontId="12" fillId="5" borderId="23" xfId="23" applyNumberFormat="1" applyFont="1" applyFill="1" applyBorder="1" applyAlignment="1">
      <alignment vertical="center"/>
    </xf>
    <xf numFmtId="167" fontId="12" fillId="5" borderId="0" xfId="21" applyNumberFormat="1" applyFont="1" applyFill="1" applyBorder="1" applyAlignment="1">
      <alignment horizontal="right"/>
    </xf>
    <xf numFmtId="0" fontId="25" fillId="5" borderId="25" xfId="21" applyNumberFormat="1" applyFont="1" applyFill="1" applyBorder="1" applyAlignment="1">
      <alignment vertical="center"/>
    </xf>
    <xf numFmtId="0" fontId="12" fillId="5" borderId="17" xfId="21" applyNumberFormat="1" applyFont="1" applyFill="1" applyBorder="1" applyAlignment="1">
      <alignment vertical="center"/>
    </xf>
    <xf numFmtId="168" fontId="25" fillId="5" borderId="26" xfId="23" applyNumberFormat="1" applyFont="1" applyFill="1" applyBorder="1" applyAlignment="1">
      <alignment vertical="center"/>
    </xf>
    <xf numFmtId="168" fontId="26" fillId="5" borderId="24" xfId="23" applyNumberFormat="1" applyFont="1" applyFill="1" applyBorder="1" applyAlignment="1">
      <alignment vertical="center"/>
    </xf>
    <xf numFmtId="10" fontId="25" fillId="5" borderId="27" xfId="21" applyNumberFormat="1" applyFont="1" applyFill="1" applyBorder="1" applyAlignment="1"/>
    <xf numFmtId="10" fontId="12" fillId="5" borderId="0" xfId="21" applyNumberFormat="1" applyFont="1" applyFill="1" applyBorder="1" applyAlignment="1"/>
    <xf numFmtId="10" fontId="25" fillId="5" borderId="28" xfId="22" applyNumberFormat="1" applyFont="1" applyFill="1" applyBorder="1" applyAlignment="1"/>
    <xf numFmtId="10" fontId="12" fillId="5" borderId="23" xfId="21" applyNumberFormat="1" applyFont="1" applyFill="1" applyBorder="1" applyAlignment="1"/>
    <xf numFmtId="168" fontId="25" fillId="5" borderId="27" xfId="23" applyNumberFormat="1" applyFont="1" applyFill="1" applyBorder="1" applyAlignment="1"/>
    <xf numFmtId="168" fontId="12" fillId="5" borderId="0" xfId="23" applyNumberFormat="1" applyFont="1" applyFill="1" applyBorder="1" applyAlignment="1">
      <alignment horizontal="right" vertical="center"/>
    </xf>
    <xf numFmtId="168" fontId="12" fillId="5" borderId="0" xfId="23" applyNumberFormat="1" applyFont="1" applyFill="1" applyBorder="1" applyAlignment="1"/>
    <xf numFmtId="168" fontId="25" fillId="5" borderId="28" xfId="23" applyNumberFormat="1" applyFont="1" applyFill="1" applyBorder="1" applyAlignment="1"/>
    <xf numFmtId="168" fontId="12" fillId="5" borderId="29" xfId="23" applyNumberFormat="1" applyFont="1" applyFill="1" applyBorder="1" applyAlignment="1">
      <alignment horizontal="right" vertical="center"/>
    </xf>
    <xf numFmtId="168" fontId="12" fillId="5" borderId="23" xfId="23" applyNumberFormat="1" applyFont="1" applyFill="1" applyBorder="1" applyAlignment="1">
      <alignment horizontal="right" vertical="center"/>
    </xf>
    <xf numFmtId="168" fontId="12" fillId="5" borderId="23" xfId="23" applyNumberFormat="1" applyFont="1" applyFill="1" applyBorder="1" applyAlignment="1"/>
    <xf numFmtId="170" fontId="12" fillId="5" borderId="0" xfId="23" applyNumberFormat="1" applyFont="1" applyFill="1" applyBorder="1" applyAlignment="1"/>
    <xf numFmtId="169" fontId="25" fillId="5" borderId="27" xfId="23" applyNumberFormat="1" applyFont="1" applyFill="1" applyBorder="1" applyAlignment="1"/>
    <xf numFmtId="169" fontId="12" fillId="5" borderId="0" xfId="23" applyNumberFormat="1" applyFont="1" applyFill="1" applyBorder="1" applyAlignment="1">
      <alignment horizontal="right" vertical="center"/>
    </xf>
    <xf numFmtId="169" fontId="12" fillId="5" borderId="0" xfId="23" applyNumberFormat="1" applyFont="1" applyFill="1" applyBorder="1" applyAlignment="1"/>
    <xf numFmtId="169" fontId="25" fillId="5" borderId="28" xfId="23" applyNumberFormat="1" applyFont="1" applyFill="1" applyBorder="1" applyAlignment="1"/>
    <xf numFmtId="169" fontId="12" fillId="5" borderId="29" xfId="23" applyNumberFormat="1" applyFont="1" applyFill="1" applyBorder="1" applyAlignment="1">
      <alignment horizontal="right" vertical="center"/>
    </xf>
    <xf numFmtId="169" fontId="12" fillId="5" borderId="23" xfId="23" applyNumberFormat="1" applyFont="1" applyFill="1" applyBorder="1" applyAlignment="1"/>
    <xf numFmtId="10" fontId="12" fillId="5" borderId="29" xfId="22" applyNumberFormat="1" applyFont="1" applyFill="1" applyBorder="1" applyAlignment="1">
      <alignment horizontal="right" vertical="center"/>
    </xf>
    <xf numFmtId="10" fontId="25" fillId="5" borderId="27" xfId="22" applyNumberFormat="1" applyFont="1" applyFill="1" applyBorder="1" applyAlignment="1"/>
    <xf numFmtId="10" fontId="12" fillId="5" borderId="23" xfId="22" applyNumberFormat="1" applyFont="1" applyFill="1" applyBorder="1" applyAlignment="1"/>
    <xf numFmtId="0" fontId="18" fillId="0" borderId="0" xfId="21" applyFont="1"/>
    <xf numFmtId="0" fontId="27" fillId="0" borderId="0" xfId="21" applyNumberFormat="1" applyFont="1" applyFill="1" applyBorder="1" applyAlignment="1"/>
    <xf numFmtId="0" fontId="12" fillId="0" borderId="0" xfId="21" applyFont="1" applyAlignment="1">
      <alignment horizontal="right"/>
    </xf>
    <xf numFmtId="43" fontId="12" fillId="0" borderId="0" xfId="21" applyNumberFormat="1" applyFont="1"/>
    <xf numFmtId="0" fontId="22" fillId="0" borderId="0" xfId="21" applyFont="1"/>
    <xf numFmtId="168" fontId="12" fillId="0" borderId="0" xfId="21" applyNumberFormat="1" applyFont="1"/>
    <xf numFmtId="43" fontId="12" fillId="0" borderId="0" xfId="23" applyFont="1"/>
    <xf numFmtId="0" fontId="24" fillId="0" borderId="0" xfId="21" applyFont="1"/>
    <xf numFmtId="0" fontId="28" fillId="4" borderId="12" xfId="21" applyNumberFormat="1" applyFont="1" applyFill="1" applyBorder="1" applyAlignment="1">
      <alignment horizontal="left" vertical="center"/>
    </xf>
    <xf numFmtId="0" fontId="18" fillId="5" borderId="0" xfId="21" applyNumberFormat="1" applyFont="1" applyFill="1" applyBorder="1" applyAlignment="1">
      <alignment horizontal="right"/>
    </xf>
    <xf numFmtId="0" fontId="29" fillId="5" borderId="15" xfId="21" applyNumberFormat="1" applyFont="1" applyFill="1" applyBorder="1" applyAlignment="1"/>
    <xf numFmtId="0" fontId="30" fillId="7" borderId="30" xfId="21" applyNumberFormat="1" applyFont="1" applyFill="1" applyBorder="1" applyAlignment="1">
      <alignment vertical="center"/>
    </xf>
    <xf numFmtId="0" fontId="30" fillId="7" borderId="0" xfId="21" applyNumberFormat="1" applyFont="1" applyFill="1" applyBorder="1" applyAlignment="1">
      <alignment vertical="center"/>
    </xf>
    <xf numFmtId="0" fontId="30" fillId="7" borderId="31" xfId="21" applyNumberFormat="1" applyFont="1" applyFill="1" applyBorder="1" applyAlignment="1">
      <alignment vertical="center"/>
    </xf>
    <xf numFmtId="0" fontId="19" fillId="7" borderId="0" xfId="21" applyNumberFormat="1" applyFont="1" applyFill="1" applyBorder="1" applyAlignment="1">
      <alignment vertical="center"/>
    </xf>
    <xf numFmtId="171" fontId="19" fillId="7" borderId="0" xfId="21" applyNumberFormat="1" applyFont="1" applyFill="1" applyBorder="1" applyAlignment="1">
      <alignment vertical="center"/>
    </xf>
    <xf numFmtId="0" fontId="23" fillId="7" borderId="32" xfId="21" applyNumberFormat="1" applyFont="1" applyFill="1" applyBorder="1" applyAlignment="1">
      <alignment vertical="center"/>
    </xf>
    <xf numFmtId="0" fontId="23" fillId="7" borderId="33" xfId="21" applyNumberFormat="1" applyFont="1" applyFill="1" applyBorder="1" applyAlignment="1">
      <alignment vertical="center"/>
    </xf>
    <xf numFmtId="171" fontId="23" fillId="7" borderId="0" xfId="21" applyNumberFormat="1" applyFont="1" applyFill="1" applyBorder="1" applyAlignment="1">
      <alignment vertical="center"/>
    </xf>
    <xf numFmtId="0" fontId="31" fillId="8" borderId="23" xfId="21" applyFont="1" applyFill="1" applyBorder="1" applyAlignment="1">
      <alignment vertical="center"/>
    </xf>
    <xf numFmtId="0" fontId="31" fillId="8" borderId="23" xfId="21" applyFont="1" applyFill="1" applyBorder="1" applyAlignment="1">
      <alignment horizontal="center" vertical="center"/>
    </xf>
    <xf numFmtId="0" fontId="12" fillId="8" borderId="0" xfId="21" applyFont="1" applyFill="1" applyBorder="1"/>
    <xf numFmtId="0" fontId="12" fillId="8" borderId="0" xfId="21" applyFill="1" applyBorder="1"/>
    <xf numFmtId="172" fontId="12" fillId="8" borderId="0" xfId="21" applyNumberFormat="1" applyFill="1" applyBorder="1"/>
    <xf numFmtId="0" fontId="33" fillId="0" borderId="0" xfId="21" applyNumberFormat="1" applyFont="1" applyFill="1" applyBorder="1" applyAlignment="1"/>
    <xf numFmtId="0" fontId="34" fillId="0" borderId="0" xfId="21" applyNumberFormat="1" applyFont="1" applyFill="1" applyBorder="1" applyAlignment="1"/>
    <xf numFmtId="0" fontId="34" fillId="0" borderId="0" xfId="21" applyFont="1"/>
    <xf numFmtId="0" fontId="35" fillId="0" borderId="0" xfId="21" applyNumberFormat="1" applyFont="1" applyFill="1" applyBorder="1" applyAlignment="1">
      <alignment vertical="center"/>
    </xf>
    <xf numFmtId="0" fontId="34" fillId="0" borderId="0" xfId="21" applyNumberFormat="1" applyFont="1" applyFill="1" applyBorder="1" applyAlignment="1">
      <alignment vertical="center"/>
    </xf>
    <xf numFmtId="0" fontId="36" fillId="0" borderId="0" xfId="21" applyNumberFormat="1" applyFont="1" applyFill="1" applyBorder="1" applyAlignment="1">
      <alignment vertical="center"/>
    </xf>
    <xf numFmtId="0" fontId="37" fillId="0" borderId="0" xfId="21" applyFont="1"/>
    <xf numFmtId="0" fontId="34" fillId="5" borderId="15" xfId="21" applyNumberFormat="1" applyFont="1" applyFill="1" applyBorder="1" applyAlignment="1"/>
    <xf numFmtId="0" fontId="34" fillId="5" borderId="0" xfId="21" applyNumberFormat="1" applyFont="1" applyFill="1" applyBorder="1" applyAlignment="1"/>
    <xf numFmtId="0" fontId="39" fillId="5" borderId="17" xfId="21" applyNumberFormat="1" applyFont="1" applyFill="1" applyBorder="1" applyAlignment="1">
      <alignment vertical="center"/>
    </xf>
    <xf numFmtId="0" fontId="34" fillId="0" borderId="0" xfId="21" applyFont="1" applyBorder="1"/>
    <xf numFmtId="0" fontId="38" fillId="6" borderId="12" xfId="21" applyNumberFormat="1" applyFont="1" applyFill="1" applyBorder="1" applyAlignment="1">
      <alignment horizontal="left" vertical="center"/>
    </xf>
    <xf numFmtId="0" fontId="34" fillId="6" borderId="13" xfId="21" applyNumberFormat="1" applyFont="1" applyFill="1" applyBorder="1" applyAlignment="1">
      <alignment vertical="center"/>
    </xf>
    <xf numFmtId="0" fontId="34" fillId="6" borderId="0" xfId="21" applyNumberFormat="1" applyFont="1" applyFill="1" applyBorder="1" applyAlignment="1">
      <alignment vertical="center"/>
    </xf>
    <xf numFmtId="0" fontId="12" fillId="5" borderId="0" xfId="21" applyNumberFormat="1" applyFill="1" applyBorder="1" applyAlignment="1"/>
    <xf numFmtId="0" fontId="39" fillId="5" borderId="0" xfId="21" applyNumberFormat="1" applyFont="1" applyFill="1" applyBorder="1" applyAlignment="1"/>
    <xf numFmtId="0" fontId="39" fillId="5" borderId="0" xfId="21" applyNumberFormat="1" applyFont="1" applyFill="1" applyBorder="1" applyAlignment="1">
      <alignment vertical="center"/>
    </xf>
    <xf numFmtId="10" fontId="34" fillId="5" borderId="0" xfId="21" applyNumberFormat="1" applyFont="1" applyFill="1" applyBorder="1" applyAlignment="1"/>
    <xf numFmtId="0" fontId="12" fillId="5" borderId="0" xfId="21" applyNumberFormat="1" applyFill="1" applyBorder="1" applyAlignment="1">
      <alignment vertical="center"/>
    </xf>
    <xf numFmtId="0" fontId="34" fillId="5" borderId="0" xfId="21" applyNumberFormat="1" applyFont="1" applyFill="1" applyBorder="1" applyAlignment="1">
      <alignment vertical="center"/>
    </xf>
    <xf numFmtId="0" fontId="34" fillId="5" borderId="0" xfId="21" applyNumberFormat="1" applyFont="1" applyFill="1" applyBorder="1" applyAlignment="1">
      <alignment horizontal="center"/>
    </xf>
    <xf numFmtId="0" fontId="34" fillId="5" borderId="0" xfId="21" applyNumberFormat="1" applyFont="1" applyFill="1" applyBorder="1" applyAlignment="1">
      <alignment horizontal="center" vertical="center"/>
    </xf>
    <xf numFmtId="10" fontId="34" fillId="5" borderId="0" xfId="21" applyNumberFormat="1" applyFont="1" applyFill="1" applyBorder="1" applyAlignment="1">
      <alignment vertical="center"/>
    </xf>
    <xf numFmtId="10" fontId="34" fillId="5" borderId="0" xfId="21" applyNumberFormat="1" applyFont="1" applyFill="1" applyBorder="1" applyAlignment="1">
      <alignment horizontal="right" vertical="center"/>
    </xf>
    <xf numFmtId="10" fontId="34" fillId="5" borderId="0" xfId="21" quotePrefix="1" applyNumberFormat="1" applyFont="1" applyFill="1" applyBorder="1" applyAlignment="1">
      <alignment vertical="center"/>
    </xf>
    <xf numFmtId="0" fontId="34" fillId="5" borderId="17" xfId="21" applyNumberFormat="1" applyFont="1" applyFill="1" applyBorder="1" applyAlignment="1">
      <alignment vertical="center"/>
    </xf>
    <xf numFmtId="167" fontId="34" fillId="5" borderId="0" xfId="21" applyNumberFormat="1" applyFont="1" applyFill="1" applyBorder="1" applyAlignment="1"/>
    <xf numFmtId="10" fontId="34" fillId="5" borderId="0" xfId="22" applyNumberFormat="1" applyFont="1" applyFill="1" applyBorder="1" applyAlignment="1"/>
    <xf numFmtId="0" fontId="34" fillId="5" borderId="34" xfId="21" applyNumberFormat="1" applyFont="1" applyFill="1" applyBorder="1" applyAlignment="1">
      <alignment vertical="center"/>
    </xf>
    <xf numFmtId="9" fontId="34" fillId="5" borderId="0" xfId="21" applyNumberFormat="1" applyFont="1" applyFill="1" applyBorder="1" applyAlignment="1">
      <alignment vertical="center"/>
    </xf>
    <xf numFmtId="0" fontId="34" fillId="0" borderId="15" xfId="21" applyNumberFormat="1" applyFont="1" applyFill="1" applyBorder="1" applyAlignment="1"/>
    <xf numFmtId="0" fontId="34" fillId="0" borderId="0" xfId="21" applyFont="1" applyFill="1"/>
    <xf numFmtId="167" fontId="18" fillId="5" borderId="0" xfId="21" applyNumberFormat="1" applyFont="1" applyFill="1" applyBorder="1" applyAlignment="1"/>
    <xf numFmtId="43" fontId="12" fillId="5" borderId="0" xfId="23" applyFont="1" applyFill="1" applyBorder="1" applyAlignment="1"/>
    <xf numFmtId="0" fontId="12" fillId="5" borderId="34" xfId="21" applyNumberFormat="1" applyFill="1" applyBorder="1" applyAlignment="1"/>
    <xf numFmtId="0" fontId="12" fillId="5" borderId="34" xfId="21" applyNumberFormat="1" applyFont="1" applyFill="1" applyBorder="1" applyAlignment="1"/>
    <xf numFmtId="43" fontId="12" fillId="5" borderId="34" xfId="23" applyFont="1" applyFill="1" applyBorder="1" applyAlignment="1"/>
    <xf numFmtId="167" fontId="39" fillId="5" borderId="0" xfId="21" applyNumberFormat="1" applyFont="1" applyFill="1" applyBorder="1" applyAlignment="1"/>
    <xf numFmtId="167" fontId="34" fillId="5" borderId="0" xfId="21" applyNumberFormat="1" applyFont="1" applyFill="1" applyBorder="1" applyAlignment="1">
      <alignment horizontal="right"/>
    </xf>
    <xf numFmtId="0" fontId="12" fillId="5" borderId="34" xfId="21" applyNumberFormat="1" applyFont="1" applyFill="1" applyBorder="1" applyAlignment="1">
      <alignment vertical="center"/>
    </xf>
    <xf numFmtId="167" fontId="34" fillId="0" borderId="0" xfId="21" applyNumberFormat="1" applyFont="1" applyFill="1" applyBorder="1" applyAlignment="1"/>
    <xf numFmtId="0" fontId="39" fillId="6" borderId="12" xfId="21" applyNumberFormat="1" applyFont="1" applyFill="1" applyBorder="1" applyAlignment="1">
      <alignment horizontal="left" vertical="center"/>
    </xf>
    <xf numFmtId="0" fontId="18" fillId="5" borderId="19" xfId="21" applyNumberFormat="1" applyFont="1" applyFill="1" applyBorder="1" applyAlignment="1"/>
    <xf numFmtId="164" fontId="34" fillId="5" borderId="0" xfId="22" applyNumberFormat="1" applyFont="1" applyFill="1" applyBorder="1" applyAlignment="1">
      <alignment horizontal="right" vertical="center"/>
    </xf>
    <xf numFmtId="0" fontId="12" fillId="5" borderId="0" xfId="21" applyNumberFormat="1" applyFont="1" applyFill="1" applyBorder="1" applyAlignment="1">
      <alignment horizontal="left"/>
    </xf>
    <xf numFmtId="164" fontId="34" fillId="5" borderId="0" xfId="22" applyNumberFormat="1" applyFont="1" applyFill="1" applyBorder="1" applyAlignment="1">
      <alignment vertical="center"/>
    </xf>
    <xf numFmtId="164" fontId="34" fillId="5" borderId="34" xfId="22" applyNumberFormat="1" applyFont="1" applyFill="1" applyBorder="1" applyAlignment="1">
      <alignment vertical="center"/>
    </xf>
    <xf numFmtId="0" fontId="12" fillId="5" borderId="0" xfId="21" applyNumberFormat="1" applyFont="1" applyFill="1" applyBorder="1" applyAlignment="1">
      <alignment horizontal="center"/>
    </xf>
    <xf numFmtId="170" fontId="34" fillId="5" borderId="0" xfId="23" applyNumberFormat="1" applyFont="1" applyFill="1" applyBorder="1" applyAlignment="1">
      <alignment vertical="center"/>
    </xf>
    <xf numFmtId="170" fontId="34" fillId="0" borderId="0" xfId="23" applyNumberFormat="1" applyFont="1" applyFill="1" applyBorder="1" applyAlignment="1">
      <alignment vertical="center"/>
    </xf>
    <xf numFmtId="0" fontId="39" fillId="0" borderId="0" xfId="21" applyFont="1"/>
    <xf numFmtId="0" fontId="40" fillId="0" borderId="0" xfId="21" applyNumberFormat="1" applyFont="1" applyFill="1" applyBorder="1" applyAlignment="1"/>
    <xf numFmtId="170" fontId="34" fillId="0" borderId="0" xfId="21" applyNumberFormat="1" applyFont="1"/>
    <xf numFmtId="174" fontId="34" fillId="0" borderId="0" xfId="22" applyNumberFormat="1" applyFont="1"/>
    <xf numFmtId="167" fontId="39" fillId="7" borderId="0" xfId="21" applyNumberFormat="1" applyFont="1" applyFill="1" applyBorder="1" applyAlignment="1"/>
    <xf numFmtId="167" fontId="39" fillId="7" borderId="0" xfId="21" applyNumberFormat="1" applyFont="1" applyFill="1" applyBorder="1" applyAlignment="1">
      <alignment horizontal="center"/>
    </xf>
    <xf numFmtId="167" fontId="34" fillId="7" borderId="0" xfId="21" applyNumberFormat="1" applyFont="1" applyFill="1" applyBorder="1" applyAlignment="1"/>
    <xf numFmtId="170" fontId="34" fillId="7" borderId="0" xfId="23" applyNumberFormat="1" applyFont="1" applyFill="1" applyBorder="1" applyAlignment="1"/>
    <xf numFmtId="43" fontId="34" fillId="7" borderId="0" xfId="23" applyFont="1" applyFill="1" applyBorder="1" applyAlignment="1"/>
    <xf numFmtId="0" fontId="38" fillId="9" borderId="12" xfId="21" applyNumberFormat="1" applyFont="1" applyFill="1" applyBorder="1" applyAlignment="1">
      <alignment horizontal="left" vertical="center"/>
    </xf>
    <xf numFmtId="0" fontId="34" fillId="9" borderId="13" xfId="21" applyNumberFormat="1" applyFont="1" applyFill="1" applyBorder="1" applyAlignment="1"/>
    <xf numFmtId="0" fontId="34" fillId="9" borderId="0" xfId="21" applyNumberFormat="1" applyFont="1" applyFill="1" applyBorder="1" applyAlignment="1"/>
    <xf numFmtId="0" fontId="34" fillId="10" borderId="15" xfId="21" applyNumberFormat="1" applyFont="1" applyFill="1" applyBorder="1" applyAlignment="1"/>
    <xf numFmtId="0" fontId="34" fillId="10" borderId="0" xfId="21" applyNumberFormat="1" applyFont="1" applyFill="1" applyBorder="1" applyAlignment="1"/>
    <xf numFmtId="0" fontId="34" fillId="10" borderId="0" xfId="21" applyNumberFormat="1" applyFont="1" applyFill="1" applyBorder="1" applyAlignment="1">
      <alignment horizontal="right"/>
    </xf>
    <xf numFmtId="0" fontId="39" fillId="10" borderId="17" xfId="21" applyNumberFormat="1" applyFont="1" applyFill="1" applyBorder="1" applyAlignment="1">
      <alignment vertical="center"/>
    </xf>
    <xf numFmtId="0" fontId="34" fillId="10" borderId="36" xfId="21" applyNumberFormat="1" applyFont="1" applyFill="1" applyBorder="1" applyAlignment="1">
      <alignment vertical="center"/>
    </xf>
    <xf numFmtId="0" fontId="34" fillId="10" borderId="20" xfId="21" applyNumberFormat="1" applyFont="1" applyFill="1" applyBorder="1" applyAlignment="1"/>
    <xf numFmtId="0" fontId="34" fillId="10" borderId="21" xfId="21" applyNumberFormat="1" applyFont="1" applyFill="1" applyBorder="1" applyAlignment="1"/>
    <xf numFmtId="0" fontId="38" fillId="11" borderId="12" xfId="21" applyNumberFormat="1" applyFont="1" applyFill="1" applyBorder="1" applyAlignment="1">
      <alignment horizontal="left" vertical="center"/>
    </xf>
    <xf numFmtId="0" fontId="37" fillId="11" borderId="13" xfId="21" applyNumberFormat="1" applyFont="1" applyFill="1" applyBorder="1" applyAlignment="1">
      <alignment vertical="center"/>
    </xf>
    <xf numFmtId="0" fontId="37" fillId="11" borderId="0" xfId="21" applyNumberFormat="1" applyFont="1" applyFill="1" applyBorder="1" applyAlignment="1">
      <alignment vertical="center"/>
    </xf>
    <xf numFmtId="0" fontId="34" fillId="5" borderId="37" xfId="21" applyNumberFormat="1" applyFont="1" applyFill="1" applyBorder="1" applyAlignment="1">
      <alignment vertical="center"/>
    </xf>
    <xf numFmtId="164" fontId="34" fillId="5" borderId="38" xfId="22" applyNumberFormat="1" applyFont="1" applyFill="1" applyBorder="1" applyAlignment="1">
      <alignment vertical="center"/>
    </xf>
    <xf numFmtId="0" fontId="34" fillId="5" borderId="23" xfId="21" applyNumberFormat="1" applyFont="1" applyFill="1" applyBorder="1" applyAlignment="1">
      <alignment vertical="center"/>
    </xf>
    <xf numFmtId="164" fontId="34" fillId="5" borderId="39" xfId="22" applyNumberFormat="1" applyFont="1" applyFill="1" applyBorder="1" applyAlignment="1">
      <alignment vertical="center"/>
    </xf>
    <xf numFmtId="164" fontId="34" fillId="5" borderId="23" xfId="22" applyNumberFormat="1" applyFont="1" applyFill="1" applyBorder="1" applyAlignment="1">
      <alignment vertical="center"/>
    </xf>
    <xf numFmtId="10" fontId="34" fillId="5" borderId="38" xfId="22" applyNumberFormat="1" applyFont="1" applyFill="1" applyBorder="1" applyAlignment="1">
      <alignment vertical="center"/>
    </xf>
    <xf numFmtId="164" fontId="34" fillId="5" borderId="40" xfId="22" applyNumberFormat="1" applyFont="1" applyFill="1" applyBorder="1" applyAlignment="1">
      <alignment vertical="center"/>
    </xf>
    <xf numFmtId="0" fontId="37" fillId="6" borderId="13" xfId="21" applyNumberFormat="1" applyFont="1" applyFill="1" applyBorder="1" applyAlignment="1">
      <alignment vertical="center"/>
    </xf>
    <xf numFmtId="0" fontId="37" fillId="6" borderId="0" xfId="21" applyNumberFormat="1" applyFont="1" applyFill="1" applyBorder="1" applyAlignment="1">
      <alignment vertical="center"/>
    </xf>
    <xf numFmtId="0" fontId="18" fillId="5" borderId="25" xfId="21" applyNumberFormat="1" applyFont="1" applyFill="1" applyBorder="1" applyAlignment="1">
      <alignment vertical="center"/>
    </xf>
    <xf numFmtId="168" fontId="34" fillId="5" borderId="38" xfId="23" applyNumberFormat="1" applyFont="1" applyFill="1" applyBorder="1" applyAlignment="1">
      <alignment vertical="center"/>
    </xf>
    <xf numFmtId="0" fontId="12" fillId="5" borderId="34" xfId="21" applyNumberFormat="1" applyFont="1" applyFill="1" applyBorder="1" applyAlignment="1">
      <alignment horizontal="left"/>
    </xf>
    <xf numFmtId="168" fontId="34" fillId="5" borderId="40" xfId="23" applyNumberFormat="1" applyFont="1" applyFill="1" applyBorder="1" applyAlignment="1">
      <alignment vertical="center"/>
    </xf>
    <xf numFmtId="168" fontId="12" fillId="5" borderId="34" xfId="23" applyNumberFormat="1" applyFont="1" applyFill="1" applyBorder="1" applyAlignment="1">
      <alignment horizontal="left"/>
    </xf>
    <xf numFmtId="2" fontId="34" fillId="5" borderId="0" xfId="21" applyNumberFormat="1" applyFont="1" applyFill="1" applyBorder="1" applyAlignment="1"/>
    <xf numFmtId="10" fontId="12" fillId="5" borderId="0" xfId="21" quotePrefix="1" applyNumberFormat="1" applyFill="1" applyBorder="1" applyAlignment="1">
      <alignment vertical="center"/>
    </xf>
    <xf numFmtId="0" fontId="12" fillId="5" borderId="37" xfId="21" applyNumberFormat="1" applyFont="1" applyFill="1" applyBorder="1" applyAlignment="1">
      <alignment vertical="center"/>
    </xf>
    <xf numFmtId="0" fontId="12" fillId="5" borderId="41" xfId="21" applyNumberFormat="1" applyFont="1" applyFill="1" applyBorder="1" applyAlignment="1">
      <alignment vertical="center"/>
    </xf>
    <xf numFmtId="11" fontId="34" fillId="5" borderId="38" xfId="23" applyNumberFormat="1" applyFont="1" applyFill="1" applyBorder="1" applyAlignment="1">
      <alignment horizontal="right"/>
    </xf>
    <xf numFmtId="11" fontId="34" fillId="5" borderId="0" xfId="23" applyNumberFormat="1" applyFont="1" applyFill="1" applyBorder="1" applyAlignment="1">
      <alignment horizontal="right"/>
    </xf>
    <xf numFmtId="11" fontId="34" fillId="5" borderId="39" xfId="23" applyNumberFormat="1" applyFont="1" applyFill="1" applyBorder="1" applyAlignment="1">
      <alignment horizontal="right"/>
    </xf>
    <xf numFmtId="11" fontId="34" fillId="5" borderId="4" xfId="23" applyNumberFormat="1" applyFont="1" applyFill="1" applyBorder="1" applyAlignment="1">
      <alignment horizontal="right"/>
    </xf>
    <xf numFmtId="11" fontId="34" fillId="5" borderId="38" xfId="23" applyNumberFormat="1" applyFont="1" applyFill="1" applyBorder="1" applyAlignment="1">
      <alignment horizontal="right" vertical="center"/>
    </xf>
    <xf numFmtId="11" fontId="34" fillId="5" borderId="0" xfId="23" applyNumberFormat="1" applyFont="1" applyFill="1" applyBorder="1" applyAlignment="1">
      <alignment horizontal="right" vertical="center"/>
    </xf>
    <xf numFmtId="11" fontId="34" fillId="5" borderId="40" xfId="23" applyNumberFormat="1" applyFont="1" applyFill="1" applyBorder="1" applyAlignment="1">
      <alignment horizontal="right" vertical="center"/>
    </xf>
    <xf numFmtId="11" fontId="34" fillId="5" borderId="34" xfId="23" applyNumberFormat="1" applyFont="1" applyFill="1" applyBorder="1" applyAlignment="1">
      <alignment horizontal="right" vertical="center"/>
    </xf>
    <xf numFmtId="164" fontId="34" fillId="5" borderId="38" xfId="22" applyNumberFormat="1" applyFont="1" applyFill="1" applyBorder="1" applyAlignment="1">
      <alignment horizontal="right"/>
    </xf>
    <xf numFmtId="164" fontId="34" fillId="5" borderId="0" xfId="22" applyNumberFormat="1" applyFont="1" applyFill="1" applyBorder="1" applyAlignment="1">
      <alignment horizontal="right"/>
    </xf>
    <xf numFmtId="164" fontId="34" fillId="5" borderId="39" xfId="22" applyNumberFormat="1" applyFont="1" applyFill="1" applyBorder="1" applyAlignment="1">
      <alignment horizontal="right"/>
    </xf>
    <xf numFmtId="164" fontId="34" fillId="5" borderId="23" xfId="22" applyNumberFormat="1" applyFont="1" applyFill="1" applyBorder="1" applyAlignment="1">
      <alignment horizontal="right"/>
    </xf>
    <xf numFmtId="164" fontId="34" fillId="5" borderId="38" xfId="22" applyNumberFormat="1" applyFont="1" applyFill="1" applyBorder="1" applyAlignment="1">
      <alignment horizontal="right" vertical="center"/>
    </xf>
    <xf numFmtId="164" fontId="34" fillId="5" borderId="40" xfId="22" applyNumberFormat="1" applyFont="1" applyFill="1" applyBorder="1" applyAlignment="1">
      <alignment horizontal="right" vertical="center"/>
    </xf>
    <xf numFmtId="164" fontId="34" fillId="5" borderId="34" xfId="22" applyNumberFormat="1" applyFont="1" applyFill="1" applyBorder="1" applyAlignment="1">
      <alignment horizontal="right" vertical="center"/>
    </xf>
    <xf numFmtId="168" fontId="34" fillId="5" borderId="38" xfId="23" applyNumberFormat="1" applyFont="1" applyFill="1" applyBorder="1" applyAlignment="1">
      <alignment horizontal="right"/>
    </xf>
    <xf numFmtId="168" fontId="34" fillId="5" borderId="0" xfId="23" applyNumberFormat="1" applyFont="1" applyFill="1" applyBorder="1" applyAlignment="1">
      <alignment horizontal="right"/>
    </xf>
    <xf numFmtId="168" fontId="34" fillId="5" borderId="39" xfId="23" applyNumberFormat="1" applyFont="1" applyFill="1" applyBorder="1" applyAlignment="1">
      <alignment horizontal="right"/>
    </xf>
    <xf numFmtId="168" fontId="34" fillId="5" borderId="23" xfId="23" applyNumberFormat="1" applyFont="1" applyFill="1" applyBorder="1" applyAlignment="1">
      <alignment horizontal="right"/>
    </xf>
    <xf numFmtId="168" fontId="34" fillId="5" borderId="38" xfId="23" applyNumberFormat="1" applyFont="1" applyFill="1" applyBorder="1" applyAlignment="1">
      <alignment horizontal="right" vertical="center"/>
    </xf>
    <xf numFmtId="168" fontId="34" fillId="5" borderId="0" xfId="23" applyNumberFormat="1" applyFont="1" applyFill="1" applyBorder="1" applyAlignment="1">
      <alignment horizontal="right" vertical="center"/>
    </xf>
    <xf numFmtId="168" fontId="34" fillId="5" borderId="40" xfId="23" applyNumberFormat="1" applyFont="1" applyFill="1" applyBorder="1" applyAlignment="1">
      <alignment horizontal="right" vertical="center"/>
    </xf>
    <xf numFmtId="168" fontId="34" fillId="5" borderId="34" xfId="23" applyNumberFormat="1" applyFont="1" applyFill="1" applyBorder="1" applyAlignment="1">
      <alignment horizontal="right" vertical="center"/>
    </xf>
    <xf numFmtId="0" fontId="39" fillId="5" borderId="25" xfId="21" applyNumberFormat="1" applyFont="1" applyFill="1" applyBorder="1" applyAlignment="1">
      <alignment vertical="center"/>
    </xf>
    <xf numFmtId="168" fontId="34" fillId="5" borderId="27" xfId="23" applyNumberFormat="1" applyFont="1" applyFill="1" applyBorder="1" applyAlignment="1">
      <alignment horizontal="right"/>
    </xf>
    <xf numFmtId="168" fontId="34" fillId="5" borderId="28" xfId="23" applyNumberFormat="1" applyFont="1" applyFill="1" applyBorder="1" applyAlignment="1">
      <alignment horizontal="right"/>
    </xf>
    <xf numFmtId="168" fontId="34" fillId="5" borderId="27" xfId="23" applyNumberFormat="1" applyFont="1" applyFill="1" applyBorder="1" applyAlignment="1">
      <alignment horizontal="right" vertical="center"/>
    </xf>
    <xf numFmtId="168" fontId="34" fillId="5" borderId="42" xfId="23" applyNumberFormat="1" applyFont="1" applyFill="1" applyBorder="1" applyAlignment="1">
      <alignment horizontal="right" vertical="center"/>
    </xf>
    <xf numFmtId="170" fontId="34" fillId="0" borderId="0" xfId="23" applyNumberFormat="1" applyFont="1"/>
    <xf numFmtId="170" fontId="39" fillId="0" borderId="0" xfId="21" applyNumberFormat="1" applyFont="1"/>
    <xf numFmtId="0" fontId="41" fillId="0" borderId="0" xfId="21" applyNumberFormat="1" applyFont="1" applyFill="1" applyBorder="1" applyAlignment="1"/>
    <xf numFmtId="0" fontId="42" fillId="0" borderId="0" xfId="21" applyNumberFormat="1" applyFont="1" applyFill="1" applyBorder="1" applyAlignment="1">
      <alignment vertical="center"/>
    </xf>
    <xf numFmtId="0" fontId="42" fillId="0" borderId="0" xfId="21" applyNumberFormat="1" applyFont="1" applyFill="1" applyBorder="1" applyAlignment="1"/>
    <xf numFmtId="9" fontId="12" fillId="0" borderId="0" xfId="21" applyNumberFormat="1" applyFont="1" applyFill="1" applyBorder="1" applyAlignment="1"/>
    <xf numFmtId="175" fontId="12" fillId="0" borderId="0" xfId="21" applyNumberFormat="1" applyFont="1" applyFill="1" applyBorder="1" applyAlignment="1"/>
    <xf numFmtId="0" fontId="43" fillId="5" borderId="0" xfId="21" applyNumberFormat="1" applyFont="1" applyFill="1" applyBorder="1" applyAlignment="1">
      <alignment horizontal="center" vertical="center"/>
    </xf>
    <xf numFmtId="0" fontId="12" fillId="5" borderId="24" xfId="21" applyNumberFormat="1" applyFont="1" applyFill="1" applyBorder="1" applyAlignment="1"/>
    <xf numFmtId="10" fontId="12" fillId="5" borderId="24" xfId="21" applyNumberFormat="1" applyFont="1" applyFill="1" applyBorder="1" applyAlignment="1"/>
    <xf numFmtId="10" fontId="12" fillId="5" borderId="0" xfId="22" applyNumberFormat="1" applyFont="1" applyFill="1" applyBorder="1" applyAlignment="1">
      <alignment horizontal="right"/>
    </xf>
    <xf numFmtId="0" fontId="12" fillId="5" borderId="43" xfId="21" applyNumberFormat="1" applyFont="1" applyFill="1" applyBorder="1" applyAlignment="1"/>
    <xf numFmtId="10" fontId="12" fillId="5" borderId="43" xfId="22" applyNumberFormat="1" applyFont="1" applyFill="1" applyBorder="1" applyAlignment="1">
      <alignment horizontal="right"/>
    </xf>
    <xf numFmtId="0" fontId="12" fillId="5" borderId="23" xfId="21" quotePrefix="1" applyNumberFormat="1" applyFont="1" applyFill="1" applyBorder="1" applyAlignment="1">
      <alignment vertical="center"/>
    </xf>
    <xf numFmtId="0" fontId="12" fillId="0" borderId="15" xfId="21" applyNumberFormat="1" applyFont="1" applyFill="1" applyBorder="1" applyAlignment="1"/>
    <xf numFmtId="166" fontId="21" fillId="0" borderId="0" xfId="21" applyNumberFormat="1" applyFont="1" applyFill="1" applyBorder="1" applyAlignment="1">
      <alignment vertical="center"/>
    </xf>
    <xf numFmtId="167" fontId="12" fillId="0" borderId="0" xfId="21" applyNumberFormat="1" applyFont="1" applyFill="1" applyBorder="1" applyAlignment="1"/>
    <xf numFmtId="0" fontId="12" fillId="6" borderId="0" xfId="21" applyNumberFormat="1" applyFont="1" applyFill="1" applyBorder="1" applyAlignment="1">
      <alignment vertical="center"/>
    </xf>
    <xf numFmtId="0" fontId="18" fillId="5" borderId="15" xfId="21" applyNumberFormat="1" applyFont="1" applyFill="1" applyBorder="1" applyAlignment="1"/>
    <xf numFmtId="0" fontId="18" fillId="5" borderId="44" xfId="21" applyNumberFormat="1" applyFont="1" applyFill="1" applyBorder="1" applyAlignment="1">
      <alignment vertical="center"/>
    </xf>
    <xf numFmtId="0" fontId="18" fillId="5" borderId="45" xfId="21" applyNumberFormat="1" applyFont="1" applyFill="1" applyBorder="1" applyAlignment="1">
      <alignment horizontal="center"/>
    </xf>
    <xf numFmtId="0" fontId="12" fillId="5" borderId="35" xfId="21" applyNumberFormat="1" applyFont="1" applyFill="1" applyBorder="1" applyAlignment="1"/>
    <xf numFmtId="0" fontId="12" fillId="5" borderId="35" xfId="21" applyNumberFormat="1" applyFont="1" applyFill="1" applyBorder="1" applyAlignment="1">
      <alignment horizontal="right"/>
    </xf>
    <xf numFmtId="170" fontId="12" fillId="5" borderId="35" xfId="23" applyNumberFormat="1" applyFont="1" applyFill="1" applyBorder="1" applyAlignment="1"/>
    <xf numFmtId="170" fontId="12" fillId="5" borderId="35" xfId="23" applyNumberFormat="1" applyFont="1" applyFill="1" applyBorder="1" applyAlignment="1">
      <alignment horizontal="right"/>
    </xf>
    <xf numFmtId="170" fontId="12" fillId="5" borderId="35" xfId="23" applyNumberFormat="1" applyFont="1" applyFill="1" applyBorder="1" applyAlignment="1">
      <alignment vertical="center"/>
    </xf>
    <xf numFmtId="176" fontId="12" fillId="5" borderId="0" xfId="23" applyNumberFormat="1" applyFont="1" applyFill="1" applyBorder="1" applyAlignment="1">
      <alignment vertical="center"/>
    </xf>
    <xf numFmtId="177" fontId="12" fillId="5" borderId="0" xfId="21" applyNumberFormat="1" applyFont="1" applyFill="1" applyBorder="1" applyAlignment="1"/>
    <xf numFmtId="0" fontId="12" fillId="5" borderId="0" xfId="21" quotePrefix="1" applyNumberFormat="1" applyFont="1" applyFill="1" applyBorder="1" applyAlignment="1">
      <alignment vertical="center"/>
    </xf>
    <xf numFmtId="164" fontId="18" fillId="5" borderId="0" xfId="21" applyNumberFormat="1" applyFont="1" applyFill="1" applyBorder="1" applyAlignment="1">
      <alignment horizontal="right" vertical="center"/>
    </xf>
    <xf numFmtId="0" fontId="18" fillId="5" borderId="46" xfId="21" applyNumberFormat="1" applyFont="1" applyFill="1" applyBorder="1" applyAlignment="1">
      <alignment horizontal="center" vertical="center"/>
    </xf>
    <xf numFmtId="178" fontId="12" fillId="5" borderId="18" xfId="23" applyNumberFormat="1" applyFont="1" applyFill="1" applyBorder="1" applyAlignment="1">
      <alignment horizontal="right"/>
    </xf>
    <xf numFmtId="43" fontId="12" fillId="5" borderId="0" xfId="23" applyFont="1" applyFill="1" applyBorder="1" applyAlignment="1">
      <alignment vertical="center"/>
    </xf>
    <xf numFmtId="178" fontId="12" fillId="5" borderId="0" xfId="23" applyNumberFormat="1" applyFont="1" applyFill="1" applyBorder="1" applyAlignment="1">
      <alignment vertical="center"/>
    </xf>
    <xf numFmtId="165" fontId="12" fillId="5" borderId="0" xfId="21" applyNumberFormat="1" applyFont="1" applyFill="1" applyBorder="1" applyAlignment="1"/>
    <xf numFmtId="178" fontId="12" fillId="5" borderId="23" xfId="23" applyNumberFormat="1" applyFont="1" applyFill="1" applyBorder="1" applyAlignment="1">
      <alignment vertical="center"/>
    </xf>
    <xf numFmtId="179" fontId="12" fillId="5" borderId="0" xfId="23" applyNumberFormat="1" applyFont="1" applyFill="1" applyBorder="1" applyAlignment="1">
      <alignment vertical="center"/>
    </xf>
    <xf numFmtId="0" fontId="18" fillId="5" borderId="46" xfId="21" applyNumberFormat="1" applyFont="1" applyFill="1" applyBorder="1" applyAlignment="1">
      <alignment vertical="center"/>
    </xf>
    <xf numFmtId="0" fontId="12" fillId="5" borderId="24" xfId="21" applyNumberFormat="1" applyFont="1" applyFill="1" applyBorder="1" applyAlignment="1">
      <alignment horizontal="right"/>
    </xf>
    <xf numFmtId="179" fontId="12" fillId="5" borderId="24" xfId="21" applyNumberFormat="1" applyFont="1" applyFill="1" applyBorder="1" applyAlignment="1">
      <alignment horizontal="right"/>
    </xf>
    <xf numFmtId="0" fontId="12" fillId="0" borderId="0" xfId="21" applyFont="1" applyFill="1"/>
    <xf numFmtId="0" fontId="18" fillId="5" borderId="47" xfId="21" applyNumberFormat="1" applyFont="1" applyFill="1" applyBorder="1" applyAlignment="1">
      <alignment horizontal="center"/>
    </xf>
    <xf numFmtId="0" fontId="12" fillId="5" borderId="48" xfId="21" applyNumberFormat="1" applyFont="1" applyFill="1" applyBorder="1" applyAlignment="1">
      <alignment horizontal="right"/>
    </xf>
    <xf numFmtId="43" fontId="12" fillId="5" borderId="28" xfId="23" applyFont="1" applyFill="1" applyBorder="1" applyAlignment="1">
      <alignment horizontal="center"/>
    </xf>
    <xf numFmtId="43" fontId="12" fillId="5" borderId="23" xfId="23" applyFont="1" applyFill="1" applyBorder="1" applyAlignment="1">
      <alignment horizontal="center"/>
    </xf>
    <xf numFmtId="180" fontId="12" fillId="5" borderId="0" xfId="21" applyNumberFormat="1" applyFont="1" applyFill="1" applyBorder="1" applyAlignment="1"/>
    <xf numFmtId="10" fontId="12" fillId="5" borderId="27" xfId="22" applyNumberFormat="1" applyFont="1" applyFill="1" applyBorder="1" applyAlignment="1"/>
    <xf numFmtId="0" fontId="12" fillId="5" borderId="34" xfId="21" quotePrefix="1" applyNumberFormat="1" applyFont="1" applyFill="1" applyBorder="1" applyAlignment="1">
      <alignment vertical="center"/>
    </xf>
    <xf numFmtId="10" fontId="12" fillId="5" borderId="42" xfId="22" applyNumberFormat="1" applyFont="1" applyFill="1" applyBorder="1" applyAlignment="1"/>
    <xf numFmtId="10" fontId="12" fillId="5" borderId="34" xfId="22" applyNumberFormat="1" applyFont="1" applyFill="1" applyBorder="1" applyAlignment="1"/>
    <xf numFmtId="43" fontId="12" fillId="5" borderId="27" xfId="23" applyFont="1" applyFill="1" applyBorder="1" applyAlignment="1"/>
    <xf numFmtId="43" fontId="12" fillId="5" borderId="42" xfId="23" applyFont="1" applyFill="1" applyBorder="1" applyAlignment="1"/>
    <xf numFmtId="165" fontId="18" fillId="5" borderId="0" xfId="21" applyNumberFormat="1" applyFont="1" applyFill="1" applyBorder="1" applyAlignment="1">
      <alignment horizontal="right"/>
    </xf>
    <xf numFmtId="0" fontId="12" fillId="5" borderId="36" xfId="21" applyNumberFormat="1" applyFont="1" applyFill="1" applyBorder="1" applyAlignment="1"/>
    <xf numFmtId="0" fontId="12" fillId="5" borderId="36" xfId="21" applyNumberFormat="1" applyFont="1" applyFill="1" applyBorder="1" applyAlignment="1">
      <alignment horizontal="right"/>
    </xf>
    <xf numFmtId="10" fontId="12" fillId="5" borderId="42" xfId="22" applyNumberFormat="1" applyFont="1" applyFill="1" applyBorder="1" applyAlignment="1">
      <alignment horizontal="center"/>
    </xf>
    <xf numFmtId="10" fontId="12" fillId="5" borderId="34" xfId="22" applyNumberFormat="1" applyFont="1" applyFill="1" applyBorder="1" applyAlignment="1">
      <alignment horizontal="right"/>
    </xf>
    <xf numFmtId="10" fontId="12" fillId="5" borderId="0" xfId="22" applyNumberFormat="1" applyFont="1" applyFill="1" applyBorder="1" applyAlignment="1">
      <alignment horizontal="center"/>
    </xf>
    <xf numFmtId="179" fontId="12" fillId="5" borderId="42" xfId="23" applyNumberFormat="1" applyFont="1" applyFill="1" applyBorder="1" applyAlignment="1">
      <alignment horizontal="center"/>
    </xf>
    <xf numFmtId="179" fontId="12" fillId="5" borderId="34" xfId="23" applyNumberFormat="1" applyFont="1" applyFill="1" applyBorder="1" applyAlignment="1">
      <alignment horizontal="right"/>
    </xf>
    <xf numFmtId="43" fontId="18" fillId="5" borderId="0" xfId="23" applyFont="1" applyFill="1" applyBorder="1" applyAlignment="1">
      <alignment horizontal="right" vertical="center"/>
    </xf>
    <xf numFmtId="0" fontId="18" fillId="5" borderId="49" xfId="21" applyNumberFormat="1" applyFont="1" applyFill="1" applyBorder="1" applyAlignment="1">
      <alignment horizontal="center"/>
    </xf>
    <xf numFmtId="10" fontId="12" fillId="5" borderId="50" xfId="22" applyNumberFormat="1" applyFont="1" applyFill="1" applyBorder="1" applyAlignment="1">
      <alignment horizontal="right"/>
    </xf>
    <xf numFmtId="10" fontId="12" fillId="5" borderId="51" xfId="22" applyNumberFormat="1" applyFont="1" applyFill="1" applyBorder="1" applyAlignment="1"/>
    <xf numFmtId="10" fontId="12" fillId="5" borderId="27" xfId="22" applyNumberFormat="1" applyFont="1" applyFill="1" applyBorder="1" applyAlignment="1">
      <alignment vertical="center"/>
    </xf>
    <xf numFmtId="10" fontId="12" fillId="5" borderId="28" xfId="22" applyNumberFormat="1" applyFont="1" applyFill="1" applyBorder="1" applyAlignment="1">
      <alignment vertical="center"/>
    </xf>
    <xf numFmtId="10" fontId="12" fillId="5" borderId="29" xfId="22" applyNumberFormat="1" applyFont="1" applyFill="1" applyBorder="1" applyAlignment="1"/>
    <xf numFmtId="165" fontId="12" fillId="5" borderId="0" xfId="21" applyNumberFormat="1" applyFont="1" applyFill="1" applyBorder="1" applyAlignment="1">
      <alignment horizontal="right"/>
    </xf>
    <xf numFmtId="43" fontId="12" fillId="5" borderId="50" xfId="23" applyFont="1" applyFill="1" applyBorder="1" applyAlignment="1">
      <alignment horizontal="right"/>
    </xf>
    <xf numFmtId="43" fontId="12" fillId="5" borderId="51" xfId="23" applyFont="1" applyFill="1" applyBorder="1" applyAlignment="1"/>
    <xf numFmtId="43" fontId="12" fillId="5" borderId="27" xfId="23" applyFont="1" applyFill="1" applyBorder="1" applyAlignment="1">
      <alignment vertical="center"/>
    </xf>
    <xf numFmtId="43" fontId="12" fillId="5" borderId="28" xfId="23" applyFont="1" applyFill="1" applyBorder="1" applyAlignment="1">
      <alignment vertical="center"/>
    </xf>
    <xf numFmtId="43" fontId="12" fillId="5" borderId="29" xfId="23" applyFont="1" applyFill="1" applyBorder="1" applyAlignment="1"/>
    <xf numFmtId="43" fontId="12" fillId="5" borderId="23" xfId="23" applyFont="1" applyFill="1" applyBorder="1" applyAlignment="1"/>
    <xf numFmtId="165" fontId="12" fillId="0" borderId="0" xfId="21" applyNumberFormat="1" applyFont="1" applyFill="1" applyBorder="1" applyAlignment="1"/>
    <xf numFmtId="0" fontId="18" fillId="0" borderId="0" xfId="21" applyNumberFormat="1" applyFont="1" applyFill="1" applyBorder="1" applyAlignment="1"/>
    <xf numFmtId="0" fontId="18" fillId="0" borderId="0" xfId="21" applyNumberFormat="1" applyFont="1" applyFill="1" applyBorder="1" applyAlignment="1">
      <alignment horizontal="center"/>
    </xf>
    <xf numFmtId="181" fontId="12" fillId="0" borderId="0" xfId="21" applyNumberFormat="1" applyFont="1" applyFill="1" applyBorder="1" applyAlignment="1"/>
    <xf numFmtId="0" fontId="30" fillId="12" borderId="0" xfId="21" applyNumberFormat="1" applyFont="1" applyFill="1" applyBorder="1" applyAlignment="1">
      <alignment vertical="center"/>
    </xf>
    <xf numFmtId="0" fontId="12" fillId="12" borderId="18" xfId="21" applyNumberFormat="1" applyFont="1" applyFill="1" applyBorder="1" applyAlignment="1">
      <alignment vertical="center"/>
    </xf>
    <xf numFmtId="171" fontId="12" fillId="12" borderId="18" xfId="21" applyNumberFormat="1" applyFont="1" applyFill="1" applyBorder="1" applyAlignment="1">
      <alignment vertical="center"/>
    </xf>
    <xf numFmtId="171" fontId="12" fillId="5" borderId="0" xfId="21" applyNumberFormat="1" applyFont="1" applyFill="1" applyBorder="1" applyAlignment="1">
      <alignment vertical="center"/>
    </xf>
    <xf numFmtId="0" fontId="12" fillId="12" borderId="52" xfId="21" applyNumberFormat="1" applyFont="1" applyFill="1" applyBorder="1" applyAlignment="1">
      <alignment vertical="center"/>
    </xf>
    <xf numFmtId="171" fontId="12" fillId="12" borderId="52" xfId="21" applyNumberFormat="1" applyFont="1" applyFill="1" applyBorder="1" applyAlignment="1">
      <alignment vertical="center"/>
    </xf>
    <xf numFmtId="182" fontId="12" fillId="5" borderId="0" xfId="21" applyNumberFormat="1" applyFont="1" applyFill="1" applyBorder="1" applyAlignment="1">
      <alignment vertical="center"/>
    </xf>
    <xf numFmtId="0" fontId="18" fillId="12" borderId="53" xfId="21" applyNumberFormat="1" applyFont="1" applyFill="1" applyBorder="1" applyAlignment="1">
      <alignment vertical="center"/>
    </xf>
    <xf numFmtId="182" fontId="18" fillId="12" borderId="53" xfId="21" applyNumberFormat="1" applyFont="1" applyFill="1" applyBorder="1" applyAlignment="1">
      <alignment vertical="center"/>
    </xf>
    <xf numFmtId="0" fontId="12" fillId="5" borderId="21" xfId="21" applyNumberFormat="1" applyFont="1" applyFill="1" applyBorder="1" applyAlignment="1">
      <alignment vertical="center"/>
    </xf>
    <xf numFmtId="171" fontId="12" fillId="0" borderId="0" xfId="21" applyNumberFormat="1" applyFont="1" applyFill="1" applyBorder="1" applyAlignment="1"/>
    <xf numFmtId="182" fontId="18" fillId="5" borderId="0" xfId="21" applyNumberFormat="1" applyFont="1" applyFill="1" applyBorder="1" applyAlignment="1">
      <alignment vertical="center"/>
    </xf>
    <xf numFmtId="0" fontId="12" fillId="0" borderId="20" xfId="21" applyNumberFormat="1" applyFont="1" applyFill="1" applyBorder="1" applyAlignment="1"/>
    <xf numFmtId="2" fontId="0" fillId="0" borderId="0" xfId="0" applyNumberFormat="1"/>
    <xf numFmtId="0" fontId="1" fillId="0" borderId="0" xfId="0" applyNumberFormat="1" applyFont="1"/>
    <xf numFmtId="0" fontId="0" fillId="2" borderId="0" xfId="0" applyFill="1"/>
    <xf numFmtId="11" fontId="1" fillId="0" borderId="0" xfId="0" applyNumberFormat="1" applyFont="1"/>
    <xf numFmtId="11" fontId="0" fillId="0" borderId="0" xfId="0" applyNumberFormat="1"/>
    <xf numFmtId="11" fontId="1" fillId="0" borderId="0" xfId="0" applyNumberFormat="1" applyFont="1" applyFill="1"/>
    <xf numFmtId="0" fontId="1" fillId="2" borderId="0" xfId="0" applyFont="1" applyFill="1" applyBorder="1"/>
    <xf numFmtId="0" fontId="0" fillId="0" borderId="0" xfId="0" applyFont="1" applyBorder="1"/>
    <xf numFmtId="0" fontId="0" fillId="0" borderId="0" xfId="0" applyFont="1" applyFill="1" applyBorder="1"/>
    <xf numFmtId="0" fontId="0" fillId="0" borderId="0" xfId="0" applyBorder="1"/>
    <xf numFmtId="9" fontId="44" fillId="0" borderId="0" xfId="35" applyFont="1" applyFill="1" applyBorder="1"/>
    <xf numFmtId="0" fontId="0" fillId="0" borderId="0" xfId="0" applyFill="1" applyBorder="1"/>
    <xf numFmtId="9" fontId="0" fillId="0" borderId="0" xfId="35" applyFont="1" applyBorder="1"/>
    <xf numFmtId="9" fontId="0" fillId="0" borderId="0" xfId="35" applyFont="1"/>
    <xf numFmtId="43" fontId="45" fillId="0" borderId="0" xfId="34" applyNumberFormat="1" applyFont="1" applyFill="1" applyBorder="1"/>
    <xf numFmtId="43" fontId="45" fillId="0" borderId="54" xfId="34" applyNumberFormat="1" applyFont="1" applyFill="1" applyBorder="1"/>
    <xf numFmtId="2" fontId="44" fillId="0" borderId="0" xfId="35" applyNumberFormat="1" applyFont="1" applyFill="1" applyBorder="1"/>
    <xf numFmtId="0" fontId="0" fillId="0" borderId="0" xfId="0" applyNumberFormat="1" applyFont="1"/>
    <xf numFmtId="11" fontId="45" fillId="0" borderId="0" xfId="34" applyNumberFormat="1" applyFont="1" applyFill="1" applyBorder="1"/>
    <xf numFmtId="11" fontId="45" fillId="0" borderId="54" xfId="34" applyNumberFormat="1" applyFont="1" applyFill="1" applyBorder="1"/>
    <xf numFmtId="0" fontId="0" fillId="0" borderId="0" xfId="0" applyAlignment="1">
      <alignment wrapText="1"/>
    </xf>
    <xf numFmtId="0" fontId="18" fillId="5" borderId="19" xfId="21" applyNumberFormat="1" applyFont="1" applyFill="1" applyBorder="1" applyAlignment="1">
      <alignment horizontal="center"/>
    </xf>
    <xf numFmtId="0" fontId="18" fillId="5" borderId="0" xfId="21" applyNumberFormat="1" applyFont="1" applyFill="1" applyBorder="1" applyAlignment="1">
      <alignment horizontal="center"/>
    </xf>
  </cellXfs>
  <cellStyles count="36">
    <cellStyle name="20% - Accent6 2" xfId="24"/>
    <cellStyle name="20% - Accent6 2 2" xfId="25"/>
    <cellStyle name="Body: normal cell" xfId="3"/>
    <cellStyle name="Body: normal cell 2" xfId="17"/>
    <cellStyle name="Comma" xfId="34" builtinId="3"/>
    <cellStyle name="Comma [0] 2" xfId="26"/>
    <cellStyle name="Comma [0] 3" xfId="27"/>
    <cellStyle name="Comma 2" xfId="23"/>
    <cellStyle name="Comma 3" xfId="28"/>
    <cellStyle name="Followed Hyperlink" xfId="11" builtinId="9" customBuiltin="1"/>
    <cellStyle name="Font: Calibri, 9pt regular" xfId="9"/>
    <cellStyle name="Font: Calibri, 9pt regular 2" xfId="19"/>
    <cellStyle name="Footnotes: all except top row" xfId="12"/>
    <cellStyle name="Footnotes: top row" xfId="7"/>
    <cellStyle name="Footnotes: top row 2" xfId="15"/>
    <cellStyle name="Header: bottom row" xfId="2"/>
    <cellStyle name="Header: bottom row 2" xfId="18"/>
    <cellStyle name="Header: top rows" xfId="4"/>
    <cellStyle name="Hyperlink" xfId="1" builtinId="8"/>
    <cellStyle name="Hyperlink 2" xfId="10"/>
    <cellStyle name="Normal" xfId="0" builtinId="0"/>
    <cellStyle name="Normal 2" xfId="14"/>
    <cellStyle name="Normal 2 2" xfId="29"/>
    <cellStyle name="Normal 3" xfId="21"/>
    <cellStyle name="Normal 3 2" xfId="30"/>
    <cellStyle name="Normal 4" xfId="31"/>
    <cellStyle name="Normal 5" xfId="32"/>
    <cellStyle name="ofwhich" xfId="33"/>
    <cellStyle name="Parent row" xfId="6"/>
    <cellStyle name="Parent row 2" xfId="16"/>
    <cellStyle name="Percent" xfId="35" builtinId="5"/>
    <cellStyle name="Percent 2" xfId="22"/>
    <cellStyle name="Section Break" xfId="8"/>
    <cellStyle name="Section Break: parent row" xfId="5"/>
    <cellStyle name="Table title" xfId="13"/>
    <cellStyle name="Table title 2" xfId="20"/>
  </cellStyles>
  <dxfs count="96">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numFmt numFmtId="172" formatCode="_(* #,##0.00_);_(* \(#,##0.00\);_(* &quot;-&quot;_);_(@_)"/>
      <fill>
        <patternFill patternType="solid">
          <fgColor indexed="64"/>
          <bgColor theme="4" tint="0.79998168889431442"/>
        </patternFill>
      </fill>
    </dxf>
    <dxf>
      <fill>
        <patternFill patternType="solid">
          <fgColor indexed="64"/>
          <bgColor theme="4" tint="0.79998168889431442"/>
        </patternFill>
      </fill>
    </dxf>
    <dxf>
      <numFmt numFmtId="0" formatCode="General"/>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fill>
        <patternFill patternType="solid">
          <fgColor indexed="64"/>
          <bgColor theme="4" tint="0.79998168889431442"/>
        </patternFill>
      </fill>
    </dxf>
    <dxf>
      <border outline="0">
        <bottom style="thin">
          <color theme="0" tint="-0.24994659260841701"/>
        </bottom>
      </border>
    </dxf>
    <dxf>
      <font>
        <b/>
        <i val="0"/>
        <strike val="0"/>
        <condense val="0"/>
        <extend val="0"/>
        <outline val="0"/>
        <shadow val="0"/>
        <u val="none"/>
        <vertAlign val="baseline"/>
        <sz val="10"/>
        <color theme="1"/>
        <name val="Cambria"/>
        <scheme val="major"/>
      </font>
      <fill>
        <patternFill patternType="solid">
          <fgColor indexed="64"/>
          <bgColor theme="4" tint="0.79998168889431442"/>
        </patternFill>
      </fill>
      <alignment horizontal="center" vertical="center" textRotation="0" wrapText="0" indent="0" justifyLastLine="0" shrinkToFit="0" readingOrder="0"/>
    </dxf>
    <dxf>
      <font>
        <strike val="0"/>
        <outline val="0"/>
        <shadow val="0"/>
        <vertAlign val="baseline"/>
        <sz val="10"/>
        <color rgb="FFFFFFFF"/>
        <name val="Cambria"/>
        <scheme val="none"/>
      </font>
      <fill>
        <patternFill patternType="solid">
          <fgColor rgb="FF000000"/>
          <bgColor theme="0"/>
        </patternFill>
      </fill>
    </dxf>
    <dxf>
      <font>
        <strike val="0"/>
        <outline val="0"/>
        <shadow val="0"/>
        <vertAlign val="baseline"/>
        <sz val="10"/>
        <color rgb="FFFFFFFF"/>
        <name val="Cambria"/>
        <scheme val="none"/>
      </font>
      <fill>
        <patternFill patternType="solid">
          <fgColor rgb="FF000000"/>
          <bgColor theme="0"/>
        </patternFill>
      </fill>
    </dxf>
    <dxf>
      <font>
        <strike val="0"/>
        <outline val="0"/>
        <shadow val="0"/>
        <vertAlign val="baseline"/>
        <sz val="10"/>
        <color rgb="FFFFFFFF"/>
        <name val="Cambria"/>
        <scheme val="none"/>
      </font>
      <fill>
        <patternFill patternType="solid">
          <fgColor rgb="FF000000"/>
          <bgColor theme="0"/>
        </patternFill>
      </fill>
    </dxf>
    <dxf>
      <font>
        <strike val="0"/>
        <outline val="0"/>
        <shadow val="0"/>
        <vertAlign val="baseline"/>
        <sz val="10"/>
        <color rgb="FFFFFFFF"/>
        <name val="Cambria"/>
        <scheme val="none"/>
      </font>
      <fill>
        <patternFill patternType="solid">
          <fgColor rgb="FF000000"/>
          <bgColor theme="0"/>
        </patternFill>
      </fill>
    </dxf>
    <dxf>
      <font>
        <strike val="0"/>
        <outline val="0"/>
        <shadow val="0"/>
        <vertAlign val="baseline"/>
        <sz val="10"/>
        <name val="Cambria"/>
        <scheme val="none"/>
      </font>
      <fill>
        <patternFill patternType="solid">
          <fgColor rgb="FF000000"/>
          <bgColor theme="0"/>
        </patternFill>
      </fill>
    </dxf>
    <dxf>
      <font>
        <strike val="0"/>
        <outline val="0"/>
        <shadow val="0"/>
        <vertAlign val="baseline"/>
        <sz val="10"/>
        <name val="Cambria"/>
        <scheme val="none"/>
      </font>
      <fill>
        <patternFill patternType="solid">
          <fgColor rgb="FF000000"/>
          <bgColor theme="0"/>
        </patternFill>
      </fill>
    </dxf>
    <dxf>
      <font>
        <strike val="0"/>
        <outline val="0"/>
        <shadow val="0"/>
        <vertAlign val="baseline"/>
        <sz val="10"/>
        <name val="Cambria"/>
        <scheme val="none"/>
      </font>
      <fill>
        <patternFill patternType="solid">
          <fgColor rgb="FF000000"/>
          <bgColor theme="0"/>
        </patternFill>
      </fill>
    </dxf>
    <dxf>
      <font>
        <strike val="0"/>
        <outline val="0"/>
        <shadow val="0"/>
        <vertAlign val="baseline"/>
        <sz val="10"/>
        <color rgb="FFFFFFFF"/>
        <name val="Cambria"/>
        <scheme val="none"/>
      </font>
      <fill>
        <patternFill patternType="solid">
          <fgColor rgb="FF000000"/>
          <bgColor theme="0"/>
        </patternFill>
      </fill>
    </dxf>
    <dxf>
      <font>
        <strike val="0"/>
        <outline val="0"/>
        <shadow val="0"/>
        <vertAlign val="baseline"/>
        <sz val="10"/>
        <name val="Cambria"/>
        <scheme val="none"/>
      </font>
      <fill>
        <patternFill patternType="solid">
          <fgColor rgb="FF000000"/>
          <bgColor theme="0"/>
        </patternFill>
      </fill>
    </dxf>
    <dxf>
      <font>
        <strike val="0"/>
        <outline val="0"/>
        <shadow val="0"/>
        <vertAlign val="baseline"/>
        <sz val="10"/>
        <name val="Cambria"/>
        <scheme val="none"/>
      </font>
      <fill>
        <patternFill patternType="solid">
          <fgColor rgb="FF000000"/>
          <bgColor theme="0"/>
        </patternFill>
      </fill>
    </dxf>
    <dxf>
      <font>
        <strike val="0"/>
        <outline val="0"/>
        <shadow val="0"/>
        <vertAlign val="baseline"/>
        <sz val="10"/>
        <name val="Cambria"/>
        <scheme val="none"/>
      </font>
      <numFmt numFmtId="0" formatCode="General"/>
      <fill>
        <patternFill patternType="solid">
          <fgColor rgb="FF000000"/>
          <bgColor theme="0"/>
        </patternFill>
      </fill>
    </dxf>
    <dxf>
      <font>
        <strike val="0"/>
        <outline val="0"/>
        <shadow val="0"/>
        <vertAlign val="baseline"/>
        <sz val="10"/>
        <color rgb="FFFFFFFF"/>
        <name val="Cambria"/>
        <scheme val="none"/>
      </font>
      <fill>
        <patternFill patternType="solid">
          <fgColor rgb="FF000000"/>
          <bgColor theme="0"/>
        </patternFill>
      </fill>
    </dxf>
    <dxf>
      <fill>
        <patternFill>
          <bgColor rgb="FF92D050"/>
        </patternFill>
      </fill>
    </dxf>
    <dxf>
      <font>
        <strike val="0"/>
        <outline val="0"/>
        <shadow val="0"/>
        <vertAlign val="baseline"/>
        <sz val="10"/>
        <name val="Cambria"/>
        <scheme val="none"/>
      </font>
      <fill>
        <patternFill patternType="solid">
          <fgColor rgb="FF000000"/>
          <bgColor theme="0"/>
        </patternFill>
      </fill>
    </dxf>
    <dxf>
      <font>
        <strike val="0"/>
        <outline val="0"/>
        <shadow val="0"/>
        <vertAlign val="baseline"/>
        <sz val="10"/>
        <name val="Cambria"/>
        <scheme val="none"/>
      </font>
      <fill>
        <patternFill patternType="solid">
          <fgColor rgb="FF000000"/>
          <bgColor theme="0"/>
        </patternFill>
      </fill>
    </dxf>
    <dxf>
      <numFmt numFmtId="183" formatCode="#.0000E-00"/>
    </dxf>
    <dxf>
      <numFmt numFmtId="183" formatCode="#.0000E-00"/>
    </dxf>
    <dxf>
      <numFmt numFmtId="183" formatCode="#.0000E-00"/>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numFmt numFmtId="172" formatCode="_(* #,##0.00_);_(* \(#,##0.00\);_(* &quot;-&quot;_);_(@_)"/>
      <fill>
        <patternFill patternType="solid">
          <fgColor indexed="64"/>
          <bgColor theme="4" tint="0.79998168889431442"/>
        </patternFill>
      </fill>
    </dxf>
    <dxf>
      <fill>
        <patternFill patternType="solid">
          <fgColor indexed="64"/>
          <bgColor theme="4" tint="0.79998168889431442"/>
        </patternFill>
      </fill>
    </dxf>
    <dxf>
      <numFmt numFmtId="0" formatCode="General"/>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fill>
        <patternFill patternType="solid">
          <fgColor indexed="64"/>
          <bgColor theme="4" tint="0.79998168889431442"/>
        </patternFill>
      </fill>
    </dxf>
    <dxf>
      <border outline="0">
        <bottom style="thin">
          <color theme="0" tint="-0.24994659260841701"/>
        </bottom>
      </border>
    </dxf>
    <dxf>
      <font>
        <b/>
        <i val="0"/>
        <strike val="0"/>
        <condense val="0"/>
        <extend val="0"/>
        <outline val="0"/>
        <shadow val="0"/>
        <u val="none"/>
        <vertAlign val="baseline"/>
        <sz val="10"/>
        <color theme="1"/>
        <name val="Cambria"/>
        <scheme val="major"/>
      </font>
      <fill>
        <patternFill patternType="solid">
          <fgColor indexed="64"/>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0"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0"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0"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0"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0"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0"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0"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0"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70" formatCode="_(* #,##0_);_(* \(#,##0\);_(* &quot;-&quot;??_);_(@_)"/>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67" formatCode="0.00%;\ \(0.00%\);\ \-"/>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67" formatCode="0.00%;\ \(0.00%\);\ \-"/>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67" formatCode="0.00%;\ \(0.00%\);\ \-"/>
      <fill>
        <patternFill patternType="solid">
          <fgColor rgb="FF000000"/>
          <bgColor rgb="FF92D050"/>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Cambria"/>
        <scheme val="major"/>
      </font>
      <numFmt numFmtId="167" formatCode="0.00%;\ \(0.00%\);\ \-"/>
      <fill>
        <patternFill patternType="solid">
          <fgColor rgb="FF000000"/>
          <bgColor rgb="FF92D050"/>
        </patternFill>
      </fill>
      <alignment horizontal="general" vertical="bottom" textRotation="0" wrapText="0" indent="0" justifyLastLine="0" shrinkToFit="0" readingOrder="0"/>
    </dxf>
    <dxf>
      <font>
        <b/>
        <i val="0"/>
        <strike val="0"/>
        <condense val="0"/>
        <extend val="0"/>
        <outline val="0"/>
        <shadow val="0"/>
        <u val="none"/>
        <vertAlign val="baseline"/>
        <sz val="10"/>
        <color rgb="FF000000"/>
        <name val="Cambria"/>
        <scheme val="major"/>
      </font>
      <numFmt numFmtId="167" formatCode="0.00%;\ \(0.00%\);\ \-"/>
      <fill>
        <patternFill patternType="solid">
          <fgColor rgb="FF000000"/>
          <bgColor rgb="FF92D050"/>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numFmt numFmtId="172" formatCode="_(* #,##0.00_);_(* \(#,##0.00\);_(* &quot;-&quot;_);_(@_)"/>
      <fill>
        <patternFill patternType="solid">
          <fgColor indexed="64"/>
          <bgColor theme="4" tint="0.79998168889431442"/>
        </patternFill>
      </fill>
    </dxf>
    <dxf>
      <numFmt numFmtId="172" formatCode="_(* #,##0.00_);_(* \(#,##0.00\);_(* &quot;-&quot;_);_(@_)"/>
      <fill>
        <patternFill patternType="solid">
          <fgColor indexed="64"/>
          <bgColor theme="4" tint="0.79998168889431442"/>
        </patternFill>
      </fill>
    </dxf>
    <dxf>
      <fill>
        <patternFill patternType="solid">
          <fgColor indexed="64"/>
          <bgColor theme="4" tint="0.79998168889431442"/>
        </patternFill>
      </fill>
    </dxf>
    <dxf>
      <numFmt numFmtId="0" formatCode="General"/>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fill>
        <patternFill patternType="solid">
          <fgColor indexed="64"/>
          <bgColor theme="4" tint="0.79998168889431442"/>
        </patternFill>
      </fill>
    </dxf>
    <dxf>
      <font>
        <b val="0"/>
        <i val="0"/>
        <strike val="0"/>
        <condense val="0"/>
        <extend val="0"/>
        <outline val="0"/>
        <shadow val="0"/>
        <u val="none"/>
        <vertAlign val="baseline"/>
        <sz val="10"/>
        <color rgb="FF000000"/>
        <name val="Cambria"/>
        <scheme val="none"/>
      </font>
      <fill>
        <patternFill patternType="solid">
          <fgColor indexed="64"/>
          <bgColor theme="4" tint="0.79998168889431442"/>
        </patternFill>
      </fill>
    </dxf>
    <dxf>
      <border outline="0">
        <bottom style="thin">
          <color theme="0" tint="-0.24994659260841701"/>
        </bottom>
      </border>
    </dxf>
    <dxf>
      <font>
        <b/>
        <i val="0"/>
        <strike val="0"/>
        <condense val="0"/>
        <extend val="0"/>
        <outline val="0"/>
        <shadow val="0"/>
        <u val="none"/>
        <vertAlign val="baseline"/>
        <sz val="10"/>
        <color theme="1"/>
        <name val="Cambria"/>
        <scheme val="major"/>
      </font>
      <fill>
        <patternFill patternType="solid">
          <fgColor indexed="64"/>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mbria"/>
        <scheme val="none"/>
      </font>
      <numFmt numFmtId="171" formatCode="0.00000E+00"/>
      <fill>
        <patternFill patternType="solid">
          <fgColor rgb="FF000000"/>
          <bgColor rgb="FF92D05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none"/>
      </font>
      <numFmt numFmtId="171" formatCode="0.00000E+00"/>
      <fill>
        <patternFill patternType="solid">
          <fgColor rgb="FF000000"/>
          <bgColor rgb="FF92D05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none"/>
      </font>
      <numFmt numFmtId="171" formatCode="0.00000E+00"/>
      <fill>
        <patternFill patternType="solid">
          <fgColor rgb="FF000000"/>
          <bgColor rgb="FF92D05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none"/>
      </font>
      <numFmt numFmtId="171" formatCode="0.00000E+00"/>
      <fill>
        <patternFill patternType="solid">
          <fgColor rgb="FF000000"/>
          <bgColor rgb="FF92D05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none"/>
      </font>
      <numFmt numFmtId="171" formatCode="0.00000E+00"/>
      <fill>
        <patternFill patternType="solid">
          <fgColor rgb="FF000000"/>
          <bgColor rgb="FF92D05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none"/>
      </font>
      <numFmt numFmtId="171" formatCode="0.00000E+00"/>
      <fill>
        <patternFill patternType="solid">
          <fgColor rgb="FF000000"/>
          <bgColor rgb="FF92D05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none"/>
      </font>
      <numFmt numFmtId="171" formatCode="0.00000E+00"/>
      <fill>
        <patternFill patternType="solid">
          <fgColor rgb="FF000000"/>
          <bgColor rgb="FF92D05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none"/>
      </font>
      <numFmt numFmtId="171" formatCode="0.00000E+00"/>
      <fill>
        <patternFill patternType="solid">
          <fgColor rgb="FF000000"/>
          <bgColor rgb="FF92D05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none"/>
      </font>
      <numFmt numFmtId="171" formatCode="0.00000E+00"/>
      <fill>
        <patternFill patternType="solid">
          <fgColor rgb="FF000000"/>
          <bgColor rgb="FF92D05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none"/>
      </font>
      <numFmt numFmtId="0" formatCode="General"/>
      <fill>
        <patternFill patternType="solid">
          <fgColor rgb="FF000000"/>
          <bgColor rgb="FF92D05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none"/>
      </font>
      <numFmt numFmtId="0" formatCode="General"/>
      <fill>
        <patternFill patternType="solid">
          <fgColor rgb="FF000000"/>
          <bgColor rgb="FF92D05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mbria"/>
        <scheme val="none"/>
      </font>
      <numFmt numFmtId="0" formatCode="General"/>
      <fill>
        <patternFill patternType="solid">
          <fgColor rgb="FF000000"/>
          <bgColor rgb="FF92D050"/>
        </patternFill>
      </fill>
      <alignment horizontal="general" vertical="center" textRotation="0" wrapText="0" indent="0" justifyLastLine="0" shrinkToFit="0" readingOrder="0"/>
    </dxf>
    <dxf>
      <border outline="0">
        <top style="thin">
          <color theme="6" tint="0.39997558519241921"/>
        </top>
      </border>
    </dxf>
    <dxf>
      <font>
        <b val="0"/>
        <i val="0"/>
        <strike val="0"/>
        <condense val="0"/>
        <extend val="0"/>
        <outline val="0"/>
        <shadow val="0"/>
        <u val="none"/>
        <vertAlign val="baseline"/>
        <sz val="10"/>
        <color theme="1"/>
        <name val="Cambria"/>
        <scheme val="none"/>
      </font>
      <numFmt numFmtId="0" formatCode="General"/>
      <fill>
        <patternFill patternType="solid">
          <fgColor rgb="FF000000"/>
          <bgColor rgb="FF92D050"/>
        </patternFill>
      </fill>
      <alignment horizontal="general" vertical="center" textRotation="0" wrapText="0" indent="0" justifyLastLine="0" shrinkToFit="0" readingOrder="0"/>
    </dxf>
    <dxf>
      <font>
        <b/>
        <i val="0"/>
        <strike val="0"/>
        <condense val="0"/>
        <extend val="0"/>
        <outline val="0"/>
        <shadow val="0"/>
        <u val="none"/>
        <vertAlign val="baseline"/>
        <sz val="10"/>
        <color rgb="FFFFFFCC"/>
        <name val="Cambria"/>
        <scheme val="none"/>
      </font>
      <numFmt numFmtId="0" formatCode="General"/>
      <fill>
        <patternFill patternType="solid">
          <fgColor rgb="FF000000"/>
          <bgColor rgb="FF92D050"/>
        </patternFill>
      </fill>
      <alignment horizontal="general" vertical="center" textRotation="0" wrapText="0" indent="0" justifyLastLine="0" shrinkToFit="0" readingOrder="0"/>
    </dxf>
    <dxf>
      <numFmt numFmtId="184" formatCode="0.000E+00;\(0.000E+00\);&quot;-&quot;"/>
    </dxf>
    <dxf>
      <numFmt numFmtId="184" formatCode="0.000E+00;\(0.000E+00\);&quot;-&quot;"/>
    </dxf>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95"/>
      <tableStyleElement type="headerRow" dxfId="9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Desktop/Indonesia%20Input%20Data%20Sources/Indonesia%20Calculator%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bie/Dropbox%20(Energy%20InNovation)/My%20Documents/Policy%20Solutions%20Project/Indonesia/eps-1.2.1-WIP-B-indonesia/InputData/trans/BFFU/BAU%20Fleet%20Fuel%20Use%20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ow r="5">
          <cell r="E5">
            <v>4</v>
          </cell>
        </row>
        <row r="8">
          <cell r="E8">
            <v>4</v>
          </cell>
        </row>
        <row r="9">
          <cell r="E9">
            <v>4</v>
          </cell>
        </row>
        <row r="10">
          <cell r="E10">
            <v>4</v>
          </cell>
        </row>
        <row r="11">
          <cell r="E11">
            <v>4</v>
          </cell>
        </row>
        <row r="12">
          <cell r="E12">
            <v>4</v>
          </cell>
        </row>
        <row r="13">
          <cell r="E13">
            <v>4</v>
          </cell>
        </row>
        <row r="14">
          <cell r="E14">
            <v>4</v>
          </cell>
        </row>
        <row r="15">
          <cell r="E15">
            <v>4</v>
          </cell>
        </row>
        <row r="16">
          <cell r="E16">
            <v>4</v>
          </cell>
        </row>
        <row r="17">
          <cell r="E17">
            <v>4</v>
          </cell>
        </row>
        <row r="18">
          <cell r="E18">
            <v>4</v>
          </cell>
        </row>
        <row r="19">
          <cell r="E19">
            <v>4</v>
          </cell>
        </row>
        <row r="20">
          <cell r="E20">
            <v>1</v>
          </cell>
        </row>
        <row r="21">
          <cell r="E21">
            <v>4</v>
          </cell>
        </row>
        <row r="22">
          <cell r="E22">
            <v>4</v>
          </cell>
        </row>
        <row r="23">
          <cell r="E23">
            <v>4</v>
          </cell>
        </row>
        <row r="24">
          <cell r="E24">
            <v>4</v>
          </cell>
        </row>
        <row r="25">
          <cell r="E25">
            <v>4</v>
          </cell>
        </row>
        <row r="27">
          <cell r="E27">
            <v>1</v>
          </cell>
        </row>
        <row r="28">
          <cell r="E28">
            <v>1</v>
          </cell>
        </row>
        <row r="29">
          <cell r="E29">
            <v>1</v>
          </cell>
        </row>
        <row r="30">
          <cell r="E30">
            <v>1</v>
          </cell>
        </row>
        <row r="31">
          <cell r="E31">
            <v>1</v>
          </cell>
        </row>
        <row r="32">
          <cell r="E32">
            <v>1</v>
          </cell>
        </row>
        <row r="33">
          <cell r="E33">
            <v>1</v>
          </cell>
        </row>
        <row r="34">
          <cell r="E34">
            <v>1</v>
          </cell>
        </row>
        <row r="36">
          <cell r="E36">
            <v>1</v>
          </cell>
        </row>
        <row r="37">
          <cell r="E37">
            <v>1</v>
          </cell>
        </row>
        <row r="38">
          <cell r="E38">
            <v>1</v>
          </cell>
        </row>
        <row r="40">
          <cell r="E40">
            <v>1</v>
          </cell>
        </row>
        <row r="41">
          <cell r="E41">
            <v>1</v>
          </cell>
        </row>
        <row r="43">
          <cell r="E43">
            <v>1</v>
          </cell>
        </row>
        <row r="44">
          <cell r="E44">
            <v>1</v>
          </cell>
        </row>
        <row r="45">
          <cell r="E45">
            <v>1</v>
          </cell>
        </row>
        <row r="46">
          <cell r="E46">
            <v>1</v>
          </cell>
        </row>
        <row r="48">
          <cell r="E48">
            <v>1</v>
          </cell>
        </row>
        <row r="49">
          <cell r="E49">
            <v>1</v>
          </cell>
        </row>
        <row r="50">
          <cell r="E50">
            <v>1</v>
          </cell>
        </row>
        <row r="51">
          <cell r="E51">
            <v>1</v>
          </cell>
        </row>
        <row r="52">
          <cell r="E52">
            <v>1</v>
          </cell>
        </row>
        <row r="55">
          <cell r="E55">
            <v>4</v>
          </cell>
        </row>
        <row r="56">
          <cell r="E56">
            <v>1</v>
          </cell>
        </row>
        <row r="57">
          <cell r="E57">
            <v>4</v>
          </cell>
        </row>
        <row r="58">
          <cell r="E58">
            <v>1</v>
          </cell>
        </row>
        <row r="59">
          <cell r="E59">
            <v>4</v>
          </cell>
        </row>
        <row r="60">
          <cell r="E60">
            <v>1</v>
          </cell>
        </row>
        <row r="61">
          <cell r="E61">
            <v>4</v>
          </cell>
        </row>
        <row r="62">
          <cell r="E62">
            <v>4</v>
          </cell>
        </row>
        <row r="63">
          <cell r="E63">
            <v>1</v>
          </cell>
        </row>
        <row r="64">
          <cell r="E64">
            <v>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B5" t="str">
            <v>PJ</v>
          </cell>
          <cell r="E5">
            <v>1000000000000000</v>
          </cell>
          <cell r="F5">
            <v>0.27777777777777779</v>
          </cell>
        </row>
        <row r="6">
          <cell r="B6" t="str">
            <v>TJ</v>
          </cell>
          <cell r="E6">
            <v>1000000000000</v>
          </cell>
        </row>
        <row r="7">
          <cell r="B7" t="str">
            <v>GJ</v>
          </cell>
          <cell r="E7">
            <v>1000000000</v>
          </cell>
          <cell r="F7">
            <v>2.7777777777777776E-7</v>
          </cell>
        </row>
        <row r="8">
          <cell r="B8" t="str">
            <v>J</v>
          </cell>
          <cell r="E8">
            <v>1</v>
          </cell>
          <cell r="F8">
            <v>2.777777777777778E-16</v>
          </cell>
        </row>
        <row r="9">
          <cell r="B9" t="str">
            <v>MJ</v>
          </cell>
          <cell r="E9">
            <v>1000000</v>
          </cell>
          <cell r="F9">
            <v>2.7777777777777777E-10</v>
          </cell>
        </row>
        <row r="10">
          <cell r="B10" t="str">
            <v>kWh</v>
          </cell>
          <cell r="E10">
            <v>3600000</v>
          </cell>
          <cell r="F10">
            <v>1.0000000000000001E-9</v>
          </cell>
        </row>
        <row r="11">
          <cell r="B11" t="str">
            <v>kWh/p/d (UK)</v>
          </cell>
          <cell r="E11">
            <v>7.8894E+16</v>
          </cell>
        </row>
        <row r="12">
          <cell r="B12" t="str">
            <v>TWh</v>
          </cell>
          <cell r="E12">
            <v>3600000000000000</v>
          </cell>
          <cell r="F12">
            <v>1</v>
          </cell>
        </row>
        <row r="13">
          <cell r="B13" t="str">
            <v>GWh</v>
          </cell>
          <cell r="E13">
            <v>3600000000000</v>
          </cell>
          <cell r="F13">
            <v>1E-3</v>
          </cell>
        </row>
        <row r="14">
          <cell r="B14" t="str">
            <v>MWh</v>
          </cell>
          <cell r="E14">
            <v>3600000000</v>
          </cell>
        </row>
        <row r="15">
          <cell r="B15" t="str">
            <v>boe</v>
          </cell>
          <cell r="E15">
            <v>5861520000</v>
          </cell>
          <cell r="F15">
            <v>1.6281999999999999E-6</v>
          </cell>
        </row>
        <row r="16">
          <cell r="B16" t="str">
            <v>Mboe</v>
          </cell>
          <cell r="E16">
            <v>5861520000000000</v>
          </cell>
          <cell r="F16">
            <v>1.6282000000000001</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cell r="F20">
            <v>2.9307260035783588E-8</v>
          </cell>
        </row>
        <row r="21">
          <cell r="B21" t="str">
            <v>Btu</v>
          </cell>
          <cell r="E21">
            <v>1055.0613612882091</v>
          </cell>
        </row>
        <row r="22">
          <cell r="B22" t="str">
            <v>calorie</v>
          </cell>
          <cell r="E22">
            <v>4.1840000000000002</v>
          </cell>
        </row>
        <row r="23">
          <cell r="B23" t="str">
            <v>GW y</v>
          </cell>
          <cell r="E23">
            <v>3.1556879999999996E+16</v>
          </cell>
        </row>
        <row r="30">
          <cell r="B30" t="str">
            <v>GW</v>
          </cell>
          <cell r="E30">
            <v>1000000000</v>
          </cell>
          <cell r="F30">
            <v>1</v>
          </cell>
        </row>
        <row r="31">
          <cell r="B31" t="str">
            <v>MW</v>
          </cell>
          <cell r="E31">
            <v>1000000</v>
          </cell>
          <cell r="F31">
            <v>1E-3</v>
          </cell>
        </row>
        <row r="32">
          <cell r="B32" t="str">
            <v>kW</v>
          </cell>
          <cell r="E32">
            <v>1000</v>
          </cell>
        </row>
        <row r="33">
          <cell r="B33" t="str">
            <v>W</v>
          </cell>
          <cell r="E33">
            <v>1</v>
          </cell>
          <cell r="F33">
            <v>1.0000000000000001E-9</v>
          </cell>
        </row>
        <row r="34">
          <cell r="B34" t="str">
            <v>mcm/d</v>
          </cell>
          <cell r="E34">
            <v>335648148.14814812</v>
          </cell>
        </row>
        <row r="35">
          <cell r="B35" t="str">
            <v>Mtoe/y</v>
          </cell>
          <cell r="E35">
            <v>1326716860.597764</v>
          </cell>
        </row>
        <row r="40">
          <cell r="F40">
            <v>31557600</v>
          </cell>
        </row>
        <row r="41">
          <cell r="F41">
            <v>86400</v>
          </cell>
        </row>
        <row r="42">
          <cell r="F42">
            <v>3600</v>
          </cell>
        </row>
        <row r="43">
          <cell r="F43">
            <v>60</v>
          </cell>
        </row>
        <row r="48">
          <cell r="B48" t="str">
            <v>ha</v>
          </cell>
          <cell r="E48">
            <v>10000</v>
          </cell>
          <cell r="F48">
            <v>1</v>
          </cell>
        </row>
        <row r="49">
          <cell r="B49" t="str">
            <v>M ha</v>
          </cell>
          <cell r="E49">
            <v>10000000000</v>
          </cell>
        </row>
        <row r="50">
          <cell r="B50" t="str">
            <v>acres</v>
          </cell>
          <cell r="E50">
            <v>4046.8564224000002</v>
          </cell>
        </row>
        <row r="51">
          <cell r="B51" t="str">
            <v>km^2</v>
          </cell>
          <cell r="E51">
            <v>1000000</v>
          </cell>
        </row>
        <row r="52">
          <cell r="B52" t="str">
            <v>m^2</v>
          </cell>
          <cell r="E52">
            <v>1</v>
          </cell>
          <cell r="F52">
            <v>1E-4</v>
          </cell>
        </row>
        <row r="53">
          <cell r="B53" t="str">
            <v>Wales</v>
          </cell>
          <cell r="E53">
            <v>20700000000</v>
          </cell>
        </row>
        <row r="58">
          <cell r="E58">
            <v>0.1140771161305042</v>
          </cell>
        </row>
        <row r="59">
          <cell r="E59">
            <v>8.766</v>
          </cell>
        </row>
        <row r="71">
          <cell r="B71" t="str">
            <v>£trn</v>
          </cell>
          <cell r="F71">
            <v>1000000000000</v>
          </cell>
        </row>
        <row r="72">
          <cell r="B72" t="str">
            <v>£bn</v>
          </cell>
          <cell r="F72">
            <v>1000000000</v>
          </cell>
        </row>
        <row r="73">
          <cell r="B73" t="str">
            <v>£m</v>
          </cell>
          <cell r="E73">
            <v>20000</v>
          </cell>
          <cell r="F73">
            <v>1000000</v>
          </cell>
        </row>
        <row r="74">
          <cell r="B74" t="str">
            <v>£k</v>
          </cell>
          <cell r="F74">
            <v>1000</v>
          </cell>
        </row>
        <row r="75">
          <cell r="B75" t="str">
            <v>IDRtrn</v>
          </cell>
          <cell r="F75">
            <v>50000000</v>
          </cell>
        </row>
        <row r="76">
          <cell r="B76" t="str">
            <v>IDRbn</v>
          </cell>
          <cell r="E76">
            <v>1000</v>
          </cell>
          <cell r="F76">
            <v>50000</v>
          </cell>
        </row>
        <row r="77">
          <cell r="B77" t="str">
            <v>IDRm</v>
          </cell>
          <cell r="E77">
            <v>1</v>
          </cell>
          <cell r="F77">
            <v>50</v>
          </cell>
        </row>
        <row r="78">
          <cell r="B78" t="str">
            <v>IDRk</v>
          </cell>
          <cell r="F78">
            <v>0.05</v>
          </cell>
        </row>
        <row r="79">
          <cell r="B79" t="str">
            <v>IDR</v>
          </cell>
          <cell r="E79">
            <v>9.9999999999999995E-7</v>
          </cell>
          <cell r="F79">
            <v>5.0000000000000002E-5</v>
          </cell>
        </row>
        <row r="80">
          <cell r="B80" t="str">
            <v>kepeng</v>
          </cell>
          <cell r="F80">
            <v>1</v>
          </cell>
        </row>
        <row r="81">
          <cell r="B81" t="str">
            <v>Euro2002</v>
          </cell>
          <cell r="F81">
            <v>0.62893081761006286</v>
          </cell>
        </row>
        <row r="82">
          <cell r="B82" t="str">
            <v>$2009</v>
          </cell>
          <cell r="F82">
            <v>0.625</v>
          </cell>
        </row>
        <row r="83">
          <cell r="B83" t="str">
            <v>$2010</v>
          </cell>
          <cell r="F83">
            <v>0.64683053040103489</v>
          </cell>
        </row>
        <row r="84">
          <cell r="B84" t="str">
            <v>£</v>
          </cell>
          <cell r="E84">
            <v>0.02</v>
          </cell>
          <cell r="F84">
            <v>1</v>
          </cell>
        </row>
        <row r="105">
          <cell r="D105">
            <v>1.1409663985395631</v>
          </cell>
        </row>
      </sheetData>
      <sheetData sheetId="18">
        <row r="26">
          <cell r="C26">
            <v>3.5000000000000003E-2</v>
          </cell>
        </row>
        <row r="28">
          <cell r="H28">
            <v>0.42314698926998878</v>
          </cell>
          <cell r="I28">
            <v>0.35627841060230242</v>
          </cell>
          <cell r="J28">
            <v>0.30732888667197417</v>
          </cell>
          <cell r="K28">
            <v>0.26510459733825015</v>
          </cell>
        </row>
      </sheetData>
      <sheetData sheetId="19">
        <row r="8">
          <cell r="C8">
            <v>7.7990779999999993E-9</v>
          </cell>
          <cell r="F8">
            <v>0.30799999999999994</v>
          </cell>
          <cell r="G8">
            <v>9.0479269613658628E-4</v>
          </cell>
          <cell r="H8">
            <v>2.7284221385464481E-3</v>
          </cell>
        </row>
        <row r="9">
          <cell r="F9">
            <v>0.25</v>
          </cell>
          <cell r="G9">
            <v>3.1124901306220826E-4</v>
          </cell>
          <cell r="H9">
            <v>4.4980122726580142E-3</v>
          </cell>
          <cell r="K9">
            <v>21</v>
          </cell>
        </row>
        <row r="10">
          <cell r="F10">
            <v>0.18399999999999997</v>
          </cell>
          <cell r="G10">
            <v>3.6882537033173374E-4</v>
          </cell>
          <cell r="H10">
            <v>3.9668961680228111E-4</v>
          </cell>
          <cell r="K10">
            <v>310</v>
          </cell>
        </row>
        <row r="11">
          <cell r="F11">
            <v>0.78482259931212373</v>
          </cell>
        </row>
        <row r="21">
          <cell r="C21">
            <v>1.1022914E-8</v>
          </cell>
        </row>
      </sheetData>
      <sheetData sheetId="20">
        <row r="3">
          <cell r="C3" t="str">
            <v>TWh</v>
          </cell>
          <cell r="F3">
            <v>3599999999999999.5</v>
          </cell>
        </row>
        <row r="5">
          <cell r="C5" t="str">
            <v>GW</v>
          </cell>
          <cell r="F5">
            <v>999999999.99999988</v>
          </cell>
        </row>
        <row r="7">
          <cell r="C7" t="str">
            <v>ha</v>
          </cell>
        </row>
        <row r="9">
          <cell r="C9" t="str">
            <v>IDRm</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Conv Factors"/>
      <sheetName val="ICCT B_out"/>
      <sheetName val="IX.a freight"/>
      <sheetName val="IX.b.2 passenger intercity"/>
      <sheetName val="Calculations"/>
      <sheetName val="Aircraft breakdown"/>
      <sheetName val="BFFU-passengers"/>
      <sheetName val="BFFU-freight"/>
      <sheetName val="IX.b.1 passenger intracity"/>
      <sheetName val="IX.c air transport"/>
    </sheetNames>
    <sheetDataSet>
      <sheetData sheetId="0" refreshError="1"/>
      <sheetData sheetId="1" refreshError="1">
        <row r="1">
          <cell r="A1">
            <v>3412000000000</v>
          </cell>
        </row>
        <row r="2">
          <cell r="A2">
            <v>947.81712000000005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ables/table1.xml><?xml version="1.0" encoding="utf-8"?>
<table xmlns="http://schemas.openxmlformats.org/spreadsheetml/2006/main" id="3" name="IX.a.Outputs" displayName="IX.a.Outputs" ref="C213:N218" totalsRowShown="0" headerRowDxfId="91" dataDxfId="90" tableBorderDxfId="89">
  <autoFilter ref="C213:N218"/>
  <tableColumns count="12">
    <tableColumn id="1" name="Vector" dataDxfId="88"/>
    <tableColumn id="2" name="Name" dataDxfId="87"/>
    <tableColumn id="3" name="Notes" dataDxfId="86"/>
    <tableColumn id="4" name="2011" dataDxfId="85"/>
    <tableColumn id="5" name="2015" dataDxfId="84"/>
    <tableColumn id="6" name="2020" dataDxfId="83"/>
    <tableColumn id="7" name="2025" dataDxfId="82"/>
    <tableColumn id="8" name="2030" dataDxfId="81"/>
    <tableColumn id="9" name="2035" dataDxfId="80"/>
    <tableColumn id="10" name="2040" dataDxfId="79"/>
    <tableColumn id="11" name="2045" dataDxfId="78"/>
    <tableColumn id="12" name="2050" dataDxfId="77"/>
  </tableColumns>
  <tableStyleInfo name="TableStyleMedium4" showFirstColumn="0" showLastColumn="0" showRowStripes="1" showColumnStripes="0"/>
</table>
</file>

<file path=xl/tables/table2.xml><?xml version="1.0" encoding="utf-8"?>
<table xmlns="http://schemas.openxmlformats.org/spreadsheetml/2006/main" id="4" name="IX.a.Info" displayName="IX.a.Info" ref="C224:N225" totalsRowShown="0" headerRowDxfId="76" dataDxfId="74" headerRowBorderDxfId="75">
  <autoFilter ref="C224:N225"/>
  <tableColumns count="12">
    <tableColumn id="1" name="Vector" dataDxfId="73"/>
    <tableColumn id="2" name="Name" dataDxfId="72"/>
    <tableColumn id="3" name="Notes" dataDxfId="71"/>
    <tableColumn id="4" name="2011" dataDxfId="70"/>
    <tableColumn id="5" name="2015" dataDxfId="69"/>
    <tableColumn id="6" name="2020" dataDxfId="68"/>
    <tableColumn id="7" name="2025" dataDxfId="67"/>
    <tableColumn id="8" name="2030" dataDxfId="66"/>
    <tableColumn id="9" name="2035" dataDxfId="65"/>
    <tableColumn id="10" name="2040" dataDxfId="64"/>
    <tableColumn id="11" name="2045" dataDxfId="63"/>
    <tableColumn id="12" name="2050" dataDxfId="62"/>
  </tableColumns>
  <tableStyleInfo name="TableStyleLight1" showFirstColumn="0" showLastColumn="0" showRowStripes="1" showColumnStripes="0"/>
</table>
</file>

<file path=xl/tables/table3.xml><?xml version="1.0" encoding="utf-8"?>
<table xmlns="http://schemas.openxmlformats.org/spreadsheetml/2006/main" id="7" name="IX.b.2.Outputs" displayName="IX.b.2.Outputs" ref="C182:N186" totalsRowShown="0" headerRowDxfId="61" dataDxfId="60">
  <autoFilter ref="C182:N186"/>
  <tableColumns count="12">
    <tableColumn id="1" name="Vector" dataDxfId="59"/>
    <tableColumn id="2" name="Name" dataDxfId="58"/>
    <tableColumn id="3" name="Notes" dataDxfId="57"/>
    <tableColumn id="4" name="2011" dataDxfId="56"/>
    <tableColumn id="5" name="2015" dataDxfId="55"/>
    <tableColumn id="6" name="2020" dataDxfId="54"/>
    <tableColumn id="7" name="2025" dataDxfId="53"/>
    <tableColumn id="8" name="2030" dataDxfId="52"/>
    <tableColumn id="9" name="2035" dataDxfId="51"/>
    <tableColumn id="10" name="2040" dataDxfId="50"/>
    <tableColumn id="11" name="2045" dataDxfId="49"/>
    <tableColumn id="12" name="2050" dataDxfId="48"/>
  </tableColumns>
  <tableStyleInfo showFirstColumn="0" showLastColumn="0" showRowStripes="1" showColumnStripes="0"/>
</table>
</file>

<file path=xl/tables/table4.xml><?xml version="1.0" encoding="utf-8"?>
<table xmlns="http://schemas.openxmlformats.org/spreadsheetml/2006/main" id="8" name="IX.b.2.Info" displayName="IX.b.2.Info" ref="C197:N198" totalsRowShown="0" headerRowDxfId="47" dataDxfId="45" headerRowBorderDxfId="46">
  <autoFilter ref="C197:N198"/>
  <tableColumns count="12">
    <tableColumn id="1" name="Vector" dataDxfId="44"/>
    <tableColumn id="2" name="Name" dataDxfId="43"/>
    <tableColumn id="3" name="Notes" dataDxfId="42"/>
    <tableColumn id="4" name="2011" dataDxfId="41"/>
    <tableColumn id="5" name="2015" dataDxfId="40"/>
    <tableColumn id="6" name="2020" dataDxfId="39"/>
    <tableColumn id="7" name="2025" dataDxfId="38"/>
    <tableColumn id="8" name="2030" dataDxfId="37"/>
    <tableColumn id="9" name="2035" dataDxfId="36"/>
    <tableColumn id="10" name="2040" dataDxfId="35"/>
    <tableColumn id="11" name="2045" dataDxfId="34"/>
    <tableColumn id="12" name="2050" dataDxfId="33"/>
  </tableColumns>
  <tableStyleInfo name="TableStyleLight1" showFirstColumn="0" showLastColumn="0" showRowStripes="1" showColumnStripes="0"/>
</table>
</file>

<file path=xl/tables/table5.xml><?xml version="1.0" encoding="utf-8"?>
<table xmlns="http://schemas.openxmlformats.org/spreadsheetml/2006/main" id="9" name="IX.c.Outputs" displayName="IX.c.Outputs" ref="C166:N169" totalsRowShown="0" headerRowDxfId="29" dataDxfId="28" tableBorderDxfId="27">
  <autoFilter ref="C166:N169"/>
  <tableColumns count="12">
    <tableColumn id="1" name="Vector" dataDxfId="26"/>
    <tableColumn id="2" name="Name" dataDxfId="25"/>
    <tableColumn id="3" name="Notes" dataDxfId="24"/>
    <tableColumn id="4" name="2011" dataDxfId="23"/>
    <tableColumn id="5" name="2015" dataDxfId="22"/>
    <tableColumn id="6" name="2020" dataDxfId="21"/>
    <tableColumn id="7" name="2025" dataDxfId="20"/>
    <tableColumn id="8" name="2030" dataDxfId="19"/>
    <tableColumn id="9" name="2035" dataDxfId="18"/>
    <tableColumn id="10" name="2040" dataDxfId="17"/>
    <tableColumn id="11" name="2045" dataDxfId="16"/>
    <tableColumn id="12" name="2050" dataDxfId="15"/>
  </tableColumns>
  <tableStyleInfo name="TableStyleMedium4" showFirstColumn="0" showLastColumn="0" showRowStripes="1" showColumnStripes="0"/>
</table>
</file>

<file path=xl/tables/table6.xml><?xml version="1.0" encoding="utf-8"?>
<table xmlns="http://schemas.openxmlformats.org/spreadsheetml/2006/main" id="10" name="IX.c.Info" displayName="IX.c.Info" ref="C174:N175" totalsRowShown="0" headerRowDxfId="14" dataDxfId="12" headerRowBorderDxfId="13">
  <autoFilter ref="C174:N175"/>
  <tableColumns count="12">
    <tableColumn id="1" name="Vector" dataDxfId="11"/>
    <tableColumn id="2" name="Name" dataDxfId="10"/>
    <tableColumn id="3" name="Notes" dataDxfId="9"/>
    <tableColumn id="4" name="2011" dataDxfId="8"/>
    <tableColumn id="5" name="2015" dataDxfId="7"/>
    <tableColumn id="6" name="2020" dataDxfId="6"/>
    <tableColumn id="7" name="2025" dataDxfId="5"/>
    <tableColumn id="8" name="2030" dataDxfId="4"/>
    <tableColumn id="9" name="2035" dataDxfId="3"/>
    <tableColumn id="10" name="2040" dataDxfId="2"/>
    <tableColumn id="11" name="2045" dataDxfId="1"/>
    <tableColumn id="12" name="2050"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A2" sqref="A2"/>
    </sheetView>
  </sheetViews>
  <sheetFormatPr defaultRowHeight="14.5" x14ac:dyDescent="0.35"/>
  <cols>
    <col min="2" max="2" width="65.26953125" customWidth="1"/>
  </cols>
  <sheetData>
    <row r="1" spans="1:2" ht="15" x14ac:dyDescent="0.25">
      <c r="A1" s="1" t="s">
        <v>10</v>
      </c>
    </row>
    <row r="3" spans="1:2" x14ac:dyDescent="0.35">
      <c r="A3" s="1" t="s">
        <v>0</v>
      </c>
      <c r="B3" s="2" t="s">
        <v>249</v>
      </c>
    </row>
    <row r="4" spans="1:2" x14ac:dyDescent="0.35">
      <c r="B4" s="7" t="s">
        <v>250</v>
      </c>
    </row>
    <row r="5" spans="1:2" x14ac:dyDescent="0.35">
      <c r="B5" s="3">
        <v>2012</v>
      </c>
    </row>
    <row r="6" spans="1:2" x14ac:dyDescent="0.35">
      <c r="B6" s="7" t="s">
        <v>251</v>
      </c>
    </row>
    <row r="7" spans="1:2" x14ac:dyDescent="0.35">
      <c r="B7" s="4" t="s">
        <v>252</v>
      </c>
    </row>
    <row r="8" spans="1:2" ht="43.5" x14ac:dyDescent="0.35">
      <c r="B8" s="367" t="s">
        <v>254</v>
      </c>
    </row>
    <row r="9" spans="1:2" s="7" customFormat="1" x14ac:dyDescent="0.35">
      <c r="B9" s="367"/>
    </row>
    <row r="10" spans="1:2" s="7" customFormat="1" x14ac:dyDescent="0.35">
      <c r="B10" s="2" t="s">
        <v>253</v>
      </c>
    </row>
    <row r="11" spans="1:2" x14ac:dyDescent="0.35">
      <c r="B11" s="7" t="s">
        <v>11</v>
      </c>
    </row>
    <row r="12" spans="1:2" x14ac:dyDescent="0.35">
      <c r="B12" s="3">
        <v>2014</v>
      </c>
    </row>
    <row r="13" spans="1:2" x14ac:dyDescent="0.35">
      <c r="B13" s="7" t="s">
        <v>12</v>
      </c>
    </row>
    <row r="14" spans="1:2" x14ac:dyDescent="0.35">
      <c r="B14" s="4" t="s">
        <v>13</v>
      </c>
    </row>
    <row r="15" spans="1:2" x14ac:dyDescent="0.35">
      <c r="B15" s="7" t="s">
        <v>255</v>
      </c>
    </row>
    <row r="19" spans="1:1" x14ac:dyDescent="0.35">
      <c r="A19" s="1" t="s">
        <v>9</v>
      </c>
    </row>
    <row r="20" spans="1:1" x14ac:dyDescent="0.35">
      <c r="A20" t="s">
        <v>198</v>
      </c>
    </row>
    <row r="21" spans="1:1" x14ac:dyDescent="0.35">
      <c r="A21" t="s">
        <v>199</v>
      </c>
    </row>
    <row r="22" spans="1:1" x14ac:dyDescent="0.35">
      <c r="A22" t="s">
        <v>200</v>
      </c>
    </row>
    <row r="23" spans="1:1" x14ac:dyDescent="0.35">
      <c r="A23" t="s">
        <v>201</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pane xSplit="1" ySplit="1" topLeftCell="B2" activePane="bottomRight" state="frozen"/>
      <selection pane="topRight" activeCell="B1" sqref="B1"/>
      <selection pane="bottomLeft" activeCell="A2" sqref="A2"/>
      <selection pane="bottomRight"/>
    </sheetView>
  </sheetViews>
  <sheetFormatPr defaultColWidth="9.1796875" defaultRowHeight="14.5" x14ac:dyDescent="0.35"/>
  <cols>
    <col min="1" max="1" width="40.1796875" style="7" customWidth="1"/>
    <col min="2" max="26" width="10.54296875" style="7" bestFit="1" customWidth="1"/>
    <col min="27" max="16384" width="9.1796875" style="7"/>
  </cols>
  <sheetData>
    <row r="1" spans="1:37"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s="6" customFormat="1" x14ac:dyDescent="0.35">
      <c r="A2" s="348" t="s">
        <v>2</v>
      </c>
      <c r="B2" s="6">
        <v>0</v>
      </c>
      <c r="C2" s="6">
        <f t="shared" ref="C2:F8" si="0">$B2+($G2-$B2)*(C$1-$B$1)/($G$1-$B$1)</f>
        <v>0</v>
      </c>
      <c r="D2" s="6">
        <f t="shared" si="0"/>
        <v>0</v>
      </c>
      <c r="E2" s="6">
        <f t="shared" si="0"/>
        <v>0</v>
      </c>
      <c r="F2" s="6">
        <f t="shared" si="0"/>
        <v>0</v>
      </c>
      <c r="G2" s="6">
        <v>0</v>
      </c>
      <c r="H2" s="6">
        <f t="shared" ref="H2:K8" si="1">$G2+($L2-$G2)*(H$1-$G$1)/($L$1-$G$1)</f>
        <v>0</v>
      </c>
      <c r="I2" s="6">
        <f t="shared" si="1"/>
        <v>0</v>
      </c>
      <c r="J2" s="6">
        <f t="shared" si="1"/>
        <v>0</v>
      </c>
      <c r="K2" s="6">
        <f t="shared" si="1"/>
        <v>0</v>
      </c>
      <c r="L2" s="6">
        <v>0</v>
      </c>
      <c r="M2" s="6">
        <f>$L2+($Q2-$L2)*(M$1-$L$1)/($Q$1-$L$1)</f>
        <v>0</v>
      </c>
      <c r="N2" s="6">
        <f t="shared" ref="N2:P8" si="2">$L2+($Q2-$L2)*(N$1-$L$1)/($Q$1-$L$1)</f>
        <v>0</v>
      </c>
      <c r="O2" s="6">
        <f t="shared" si="2"/>
        <v>0</v>
      </c>
      <c r="P2" s="6">
        <f t="shared" si="2"/>
        <v>0</v>
      </c>
      <c r="Q2" s="6">
        <v>0</v>
      </c>
      <c r="R2" s="6">
        <f t="shared" ref="R2:U8" si="3">$Q2+($V2-$Q2)*(R$1-$Q$1)/($V$1-$Q$1)</f>
        <v>0</v>
      </c>
      <c r="S2" s="6">
        <f t="shared" si="3"/>
        <v>0</v>
      </c>
      <c r="T2" s="6">
        <f t="shared" si="3"/>
        <v>0</v>
      </c>
      <c r="U2" s="6">
        <f t="shared" si="3"/>
        <v>0</v>
      </c>
      <c r="V2" s="6">
        <v>0</v>
      </c>
      <c r="W2" s="6">
        <f t="shared" ref="W2:Z8" si="4">$V2+($AA2-$V2)*(W$1-$V$1)/($AA$1-$V$1)</f>
        <v>0</v>
      </c>
      <c r="X2" s="6">
        <f t="shared" si="4"/>
        <v>0</v>
      </c>
      <c r="Y2" s="6">
        <f t="shared" si="4"/>
        <v>0</v>
      </c>
      <c r="Z2" s="6">
        <f t="shared" si="4"/>
        <v>0</v>
      </c>
      <c r="AA2" s="6">
        <v>0</v>
      </c>
      <c r="AB2" s="6">
        <f t="shared" ref="AB2:AE8" si="5">$AA2+($AF2-$AA2)*(AB$1-$AA$1)/($AF$1-$AA$1)</f>
        <v>0</v>
      </c>
      <c r="AC2" s="6">
        <f t="shared" si="5"/>
        <v>0</v>
      </c>
      <c r="AD2" s="6">
        <f t="shared" si="5"/>
        <v>0</v>
      </c>
      <c r="AE2" s="6">
        <f t="shared" si="5"/>
        <v>0</v>
      </c>
      <c r="AF2" s="6">
        <v>0</v>
      </c>
      <c r="AG2" s="6">
        <f t="shared" ref="AG2:AJ8" si="6">$AF2+($AK2-$AF2)*(AG$1-$AF$1)/($AK$1-$AF$1)</f>
        <v>0</v>
      </c>
      <c r="AH2" s="6">
        <f t="shared" si="6"/>
        <v>0</v>
      </c>
      <c r="AI2" s="6">
        <f t="shared" si="6"/>
        <v>0</v>
      </c>
      <c r="AJ2" s="6">
        <f t="shared" si="6"/>
        <v>0</v>
      </c>
      <c r="AK2" s="6">
        <v>0</v>
      </c>
    </row>
    <row r="3" spans="1:37" s="6" customFormat="1" x14ac:dyDescent="0.35">
      <c r="A3" s="348" t="s">
        <v>3</v>
      </c>
      <c r="B3" s="6">
        <v>0</v>
      </c>
      <c r="C3" s="6">
        <f>$B3+($G3-$B3)*(C$1-$B$1)/($G$1-$B$1)</f>
        <v>0</v>
      </c>
      <c r="D3" s="6">
        <f t="shared" si="0"/>
        <v>0</v>
      </c>
      <c r="E3" s="6">
        <f t="shared" si="0"/>
        <v>0</v>
      </c>
      <c r="F3" s="6">
        <f t="shared" si="0"/>
        <v>0</v>
      </c>
      <c r="G3" s="6">
        <v>0</v>
      </c>
      <c r="H3" s="6">
        <f t="shared" si="1"/>
        <v>0</v>
      </c>
      <c r="I3" s="6">
        <f t="shared" si="1"/>
        <v>0</v>
      </c>
      <c r="J3" s="6">
        <f t="shared" si="1"/>
        <v>0</v>
      </c>
      <c r="K3" s="6">
        <f t="shared" si="1"/>
        <v>0</v>
      </c>
      <c r="L3" s="6">
        <v>0</v>
      </c>
      <c r="M3" s="6">
        <f>$L3+($Q3-$L3)*(M$1-$L$1)/($Q$1-$L$1)</f>
        <v>0</v>
      </c>
      <c r="N3" s="6">
        <f t="shared" si="2"/>
        <v>0</v>
      </c>
      <c r="O3" s="6">
        <f t="shared" si="2"/>
        <v>0</v>
      </c>
      <c r="P3" s="6">
        <f t="shared" si="2"/>
        <v>0</v>
      </c>
      <c r="Q3" s="6">
        <v>0</v>
      </c>
      <c r="R3" s="6">
        <f t="shared" si="3"/>
        <v>0</v>
      </c>
      <c r="S3" s="6">
        <f t="shared" si="3"/>
        <v>0</v>
      </c>
      <c r="T3" s="6">
        <f t="shared" si="3"/>
        <v>0</v>
      </c>
      <c r="U3" s="6">
        <f t="shared" si="3"/>
        <v>0</v>
      </c>
      <c r="V3" s="6">
        <v>0</v>
      </c>
      <c r="W3" s="6">
        <f t="shared" si="4"/>
        <v>0</v>
      </c>
      <c r="X3" s="6">
        <f t="shared" si="4"/>
        <v>0</v>
      </c>
      <c r="Y3" s="6">
        <f t="shared" si="4"/>
        <v>0</v>
      </c>
      <c r="Z3" s="6">
        <f t="shared" si="4"/>
        <v>0</v>
      </c>
      <c r="AA3" s="6">
        <v>0</v>
      </c>
      <c r="AB3" s="6">
        <f t="shared" si="5"/>
        <v>0</v>
      </c>
      <c r="AC3" s="6">
        <f t="shared" si="5"/>
        <v>0</v>
      </c>
      <c r="AD3" s="6">
        <f t="shared" si="5"/>
        <v>0</v>
      </c>
      <c r="AE3" s="6">
        <f t="shared" si="5"/>
        <v>0</v>
      </c>
      <c r="AF3" s="6">
        <v>0</v>
      </c>
      <c r="AG3" s="6">
        <f t="shared" si="6"/>
        <v>0</v>
      </c>
      <c r="AH3" s="6">
        <f t="shared" si="6"/>
        <v>0</v>
      </c>
      <c r="AI3" s="6">
        <f t="shared" si="6"/>
        <v>0</v>
      </c>
      <c r="AJ3" s="6">
        <f t="shared" si="6"/>
        <v>0</v>
      </c>
      <c r="AK3" s="6">
        <v>0</v>
      </c>
    </row>
    <row r="4" spans="1:37" s="6" customFormat="1" x14ac:dyDescent="0.35">
      <c r="A4" s="348" t="s">
        <v>4</v>
      </c>
      <c r="B4" s="6">
        <f>'IX.c air transport'!G111</f>
        <v>5.2631963280862454E-4</v>
      </c>
      <c r="C4" s="6">
        <f t="shared" si="0"/>
        <v>5.0310815217481197E-4</v>
      </c>
      <c r="D4" s="6">
        <f t="shared" si="0"/>
        <v>4.798966715409993E-4</v>
      </c>
      <c r="E4" s="6">
        <f t="shared" si="0"/>
        <v>4.5668519090718673E-4</v>
      </c>
      <c r="F4" s="6">
        <f t="shared" si="0"/>
        <v>4.3347371027337411E-4</v>
      </c>
      <c r="G4" s="6">
        <f>'IX.c air transport'!H111</f>
        <v>4.1026222963956149E-4</v>
      </c>
      <c r="H4" s="6">
        <f t="shared" si="1"/>
        <v>3.9670080177188716E-4</v>
      </c>
      <c r="I4" s="6">
        <f t="shared" si="1"/>
        <v>3.8313937390421283E-4</v>
      </c>
      <c r="J4" s="6">
        <f t="shared" si="1"/>
        <v>3.6957794603653844E-4</v>
      </c>
      <c r="K4" s="6">
        <f t="shared" si="1"/>
        <v>3.5601651816886411E-4</v>
      </c>
      <c r="L4" s="6">
        <f>'IX.c air transport'!I111</f>
        <v>3.4245509030118978E-4</v>
      </c>
      <c r="M4" s="6">
        <f t="shared" ref="M4:M8" si="7">$L4+($Q4-$L4)*(M$1-$L$1)/($Q$1-$L$1)</f>
        <v>3.2889366243351545E-4</v>
      </c>
      <c r="N4" s="6">
        <f t="shared" si="2"/>
        <v>3.1533223456584107E-4</v>
      </c>
      <c r="O4" s="6">
        <f t="shared" si="2"/>
        <v>3.0177080669816674E-4</v>
      </c>
      <c r="P4" s="6">
        <f t="shared" si="2"/>
        <v>2.8820937883049236E-4</v>
      </c>
      <c r="Q4" s="6">
        <f>'IX.c air transport'!J111</f>
        <v>2.7464795096281803E-4</v>
      </c>
      <c r="R4" s="6">
        <f t="shared" si="3"/>
        <v>2.610865230951437E-4</v>
      </c>
      <c r="S4" s="6">
        <f t="shared" si="3"/>
        <v>2.4752509522746931E-4</v>
      </c>
      <c r="T4" s="6">
        <f t="shared" si="3"/>
        <v>2.3396366735979499E-4</v>
      </c>
      <c r="U4" s="6">
        <f t="shared" si="3"/>
        <v>2.2040223949212066E-4</v>
      </c>
      <c r="V4" s="6">
        <f>'IX.c air transport'!K111</f>
        <v>2.068408116244463E-4</v>
      </c>
      <c r="W4" s="6">
        <f t="shared" si="4"/>
        <v>1.9953129540840038E-4</v>
      </c>
      <c r="X4" s="6">
        <f t="shared" si="4"/>
        <v>1.9222177919235445E-4</v>
      </c>
      <c r="Y4" s="6">
        <f t="shared" si="4"/>
        <v>1.849122629763085E-4</v>
      </c>
      <c r="Z4" s="6">
        <f t="shared" si="4"/>
        <v>1.7760274676026258E-4</v>
      </c>
      <c r="AA4" s="6">
        <f>'IX.c air transport'!L111</f>
        <v>1.7029323054421666E-4</v>
      </c>
      <c r="AB4" s="6">
        <f t="shared" si="5"/>
        <v>1.6298371432817073E-4</v>
      </c>
      <c r="AC4" s="6">
        <f t="shared" si="5"/>
        <v>1.5567419811212481E-4</v>
      </c>
      <c r="AD4" s="6">
        <f t="shared" si="5"/>
        <v>1.4836468189607889E-4</v>
      </c>
      <c r="AE4" s="6">
        <f t="shared" si="5"/>
        <v>1.4105516568003296E-4</v>
      </c>
      <c r="AF4" s="6">
        <f>'IX.c air transport'!M111</f>
        <v>1.3374564946398704E-4</v>
      </c>
      <c r="AG4" s="6">
        <f t="shared" si="6"/>
        <v>1.2643613324794112E-4</v>
      </c>
      <c r="AH4" s="6">
        <f t="shared" si="6"/>
        <v>1.1912661703189518E-4</v>
      </c>
      <c r="AI4" s="6">
        <f t="shared" si="6"/>
        <v>1.1181710081584924E-4</v>
      </c>
      <c r="AJ4" s="6">
        <f t="shared" si="6"/>
        <v>1.0450758459980332E-4</v>
      </c>
      <c r="AK4" s="6">
        <f>'IX.c air transport'!N111</f>
        <v>9.7198068383757383E-5</v>
      </c>
    </row>
    <row r="5" spans="1:37" s="6" customFormat="1" x14ac:dyDescent="0.35">
      <c r="A5" s="348" t="s">
        <v>5</v>
      </c>
      <c r="B5" s="6">
        <v>0</v>
      </c>
      <c r="C5" s="6">
        <f t="shared" si="0"/>
        <v>0</v>
      </c>
      <c r="D5" s="6">
        <f t="shared" si="0"/>
        <v>0</v>
      </c>
      <c r="E5" s="6">
        <f t="shared" si="0"/>
        <v>0</v>
      </c>
      <c r="F5" s="6">
        <f t="shared" si="0"/>
        <v>0</v>
      </c>
      <c r="G5" s="6">
        <v>0</v>
      </c>
      <c r="H5" s="6">
        <f t="shared" si="1"/>
        <v>0</v>
      </c>
      <c r="I5" s="6">
        <f t="shared" si="1"/>
        <v>0</v>
      </c>
      <c r="J5" s="6">
        <f t="shared" si="1"/>
        <v>0</v>
      </c>
      <c r="K5" s="6">
        <f t="shared" si="1"/>
        <v>0</v>
      </c>
      <c r="L5" s="6">
        <v>0</v>
      </c>
      <c r="M5" s="6">
        <f t="shared" si="7"/>
        <v>0</v>
      </c>
      <c r="N5" s="6">
        <f t="shared" si="2"/>
        <v>0</v>
      </c>
      <c r="O5" s="6">
        <f t="shared" si="2"/>
        <v>0</v>
      </c>
      <c r="P5" s="6">
        <f t="shared" si="2"/>
        <v>0</v>
      </c>
      <c r="Q5" s="6">
        <v>0</v>
      </c>
      <c r="R5" s="6">
        <f t="shared" si="3"/>
        <v>0</v>
      </c>
      <c r="S5" s="6">
        <f t="shared" si="3"/>
        <v>0</v>
      </c>
      <c r="T5" s="6">
        <f t="shared" si="3"/>
        <v>0</v>
      </c>
      <c r="U5" s="6">
        <f t="shared" si="3"/>
        <v>0</v>
      </c>
      <c r="V5" s="6">
        <v>0</v>
      </c>
      <c r="W5" s="6">
        <f t="shared" si="4"/>
        <v>0</v>
      </c>
      <c r="X5" s="6">
        <f t="shared" si="4"/>
        <v>0</v>
      </c>
      <c r="Y5" s="6">
        <f t="shared" si="4"/>
        <v>0</v>
      </c>
      <c r="Z5" s="6">
        <f t="shared" si="4"/>
        <v>0</v>
      </c>
      <c r="AA5" s="6">
        <v>0</v>
      </c>
      <c r="AB5" s="6">
        <f t="shared" si="5"/>
        <v>0</v>
      </c>
      <c r="AC5" s="6">
        <f t="shared" si="5"/>
        <v>0</v>
      </c>
      <c r="AD5" s="6">
        <f t="shared" si="5"/>
        <v>0</v>
      </c>
      <c r="AE5" s="6">
        <f t="shared" si="5"/>
        <v>0</v>
      </c>
      <c r="AF5" s="6">
        <v>0</v>
      </c>
      <c r="AG5" s="6">
        <f t="shared" si="6"/>
        <v>0</v>
      </c>
      <c r="AH5" s="6">
        <f t="shared" si="6"/>
        <v>0</v>
      </c>
      <c r="AI5" s="6">
        <f t="shared" si="6"/>
        <v>0</v>
      </c>
      <c r="AJ5" s="6">
        <f t="shared" si="6"/>
        <v>0</v>
      </c>
      <c r="AK5" s="6">
        <v>0</v>
      </c>
    </row>
    <row r="6" spans="1:37" s="6" customFormat="1" x14ac:dyDescent="0.35">
      <c r="A6" s="348" t="s">
        <v>8</v>
      </c>
      <c r="B6" s="6">
        <v>0</v>
      </c>
      <c r="C6" s="6">
        <f t="shared" si="0"/>
        <v>0</v>
      </c>
      <c r="D6" s="6">
        <f t="shared" si="0"/>
        <v>0</v>
      </c>
      <c r="E6" s="6">
        <f t="shared" si="0"/>
        <v>0</v>
      </c>
      <c r="F6" s="6">
        <f t="shared" si="0"/>
        <v>0</v>
      </c>
      <c r="G6" s="6">
        <v>0</v>
      </c>
      <c r="H6" s="6">
        <f t="shared" si="1"/>
        <v>0</v>
      </c>
      <c r="I6" s="6">
        <f t="shared" si="1"/>
        <v>0</v>
      </c>
      <c r="J6" s="6">
        <f t="shared" si="1"/>
        <v>0</v>
      </c>
      <c r="K6" s="6">
        <f t="shared" si="1"/>
        <v>0</v>
      </c>
      <c r="L6" s="6">
        <v>0</v>
      </c>
      <c r="M6" s="6">
        <f t="shared" si="7"/>
        <v>0</v>
      </c>
      <c r="N6" s="6">
        <f t="shared" si="2"/>
        <v>0</v>
      </c>
      <c r="O6" s="6">
        <f t="shared" si="2"/>
        <v>0</v>
      </c>
      <c r="P6" s="6">
        <f t="shared" si="2"/>
        <v>0</v>
      </c>
      <c r="Q6" s="6">
        <v>0</v>
      </c>
      <c r="R6" s="6">
        <f t="shared" si="3"/>
        <v>0</v>
      </c>
      <c r="S6" s="6">
        <f t="shared" si="3"/>
        <v>0</v>
      </c>
      <c r="T6" s="6">
        <f t="shared" si="3"/>
        <v>0</v>
      </c>
      <c r="U6" s="6">
        <f t="shared" si="3"/>
        <v>0</v>
      </c>
      <c r="V6" s="6">
        <v>0</v>
      </c>
      <c r="W6" s="6">
        <f t="shared" si="4"/>
        <v>0</v>
      </c>
      <c r="X6" s="6">
        <f t="shared" si="4"/>
        <v>0</v>
      </c>
      <c r="Y6" s="6">
        <f t="shared" si="4"/>
        <v>0</v>
      </c>
      <c r="Z6" s="6">
        <f t="shared" si="4"/>
        <v>0</v>
      </c>
      <c r="AA6" s="6">
        <v>0</v>
      </c>
      <c r="AB6" s="6">
        <f t="shared" si="5"/>
        <v>0</v>
      </c>
      <c r="AC6" s="6">
        <f t="shared" si="5"/>
        <v>0</v>
      </c>
      <c r="AD6" s="6">
        <f t="shared" si="5"/>
        <v>0</v>
      </c>
      <c r="AE6" s="6">
        <f t="shared" si="5"/>
        <v>0</v>
      </c>
      <c r="AF6" s="6">
        <v>0</v>
      </c>
      <c r="AG6" s="6">
        <f t="shared" si="6"/>
        <v>0</v>
      </c>
      <c r="AH6" s="6">
        <f t="shared" si="6"/>
        <v>0</v>
      </c>
      <c r="AI6" s="6">
        <f t="shared" si="6"/>
        <v>0</v>
      </c>
      <c r="AJ6" s="6">
        <f t="shared" si="6"/>
        <v>0</v>
      </c>
      <c r="AK6" s="6">
        <v>0</v>
      </c>
    </row>
    <row r="7" spans="1:37" s="6" customFormat="1" x14ac:dyDescent="0.35">
      <c r="A7" s="348" t="s">
        <v>7</v>
      </c>
      <c r="B7" s="6">
        <f>'IX.c air transport'!G112</f>
        <v>1.3327863170271471E-2</v>
      </c>
      <c r="C7" s="6">
        <f t="shared" si="0"/>
        <v>1.6659828962839338E-2</v>
      </c>
      <c r="D7" s="6">
        <f t="shared" si="0"/>
        <v>1.9991794755407206E-2</v>
      </c>
      <c r="E7" s="6">
        <f t="shared" si="0"/>
        <v>2.3323760547975074E-2</v>
      </c>
      <c r="F7" s="6">
        <f t="shared" si="0"/>
        <v>2.6655726340542939E-2</v>
      </c>
      <c r="G7" s="6">
        <f>'IX.c air transport'!H112</f>
        <v>2.998769213311081E-2</v>
      </c>
      <c r="H7" s="6">
        <f>$G7+($L7-$G7)*(H$1-$G$1)/($L$1-$G$1)</f>
        <v>3.23204649140897E-2</v>
      </c>
      <c r="I7" s="6">
        <f t="shared" si="1"/>
        <v>3.4653237695068589E-2</v>
      </c>
      <c r="J7" s="6">
        <f t="shared" si="1"/>
        <v>3.6986010476047479E-2</v>
      </c>
      <c r="K7" s="6">
        <f t="shared" si="1"/>
        <v>3.9318783257026368E-2</v>
      </c>
      <c r="L7" s="6">
        <f>'IX.c air transport'!I112</f>
        <v>4.1651556038005258E-2</v>
      </c>
      <c r="M7" s="6">
        <f t="shared" si="7"/>
        <v>4.3984328818984147E-2</v>
      </c>
      <c r="N7" s="6">
        <f t="shared" si="2"/>
        <v>4.6317101599963037E-2</v>
      </c>
      <c r="O7" s="6">
        <f t="shared" si="2"/>
        <v>4.8649874380941927E-2</v>
      </c>
      <c r="P7" s="6">
        <f t="shared" si="2"/>
        <v>5.0982647161920816E-2</v>
      </c>
      <c r="Q7" s="6">
        <f>'IX.c air transport'!J112</f>
        <v>5.3315419942899706E-2</v>
      </c>
      <c r="R7" s="6">
        <f>$Q7+($V7-$Q7)*(R$1-$Q$1)/($V$1-$Q$1)</f>
        <v>5.5648192723878595E-2</v>
      </c>
      <c r="S7" s="6">
        <f t="shared" si="3"/>
        <v>5.7980965504857485E-2</v>
      </c>
      <c r="T7" s="6">
        <f t="shared" si="3"/>
        <v>6.0313738285836374E-2</v>
      </c>
      <c r="U7" s="6">
        <f t="shared" si="3"/>
        <v>6.2646511066815264E-2</v>
      </c>
      <c r="V7" s="6">
        <f>'IX.c air transport'!K112</f>
        <v>6.4979283847794153E-2</v>
      </c>
      <c r="W7" s="6">
        <f>$V7+($AA7-$V7)*(W$1-$V$1)/($AA$1-$V$1)</f>
        <v>6.7312689945366697E-2</v>
      </c>
      <c r="X7" s="6">
        <f t="shared" si="4"/>
        <v>6.964609604293924E-2</v>
      </c>
      <c r="Y7" s="6">
        <f t="shared" si="4"/>
        <v>7.197950214051177E-2</v>
      </c>
      <c r="Z7" s="6">
        <f t="shared" si="4"/>
        <v>7.4312908238084313E-2</v>
      </c>
      <c r="AA7" s="6">
        <f>'IX.c air transport'!L112</f>
        <v>7.6646314335656857E-2</v>
      </c>
      <c r="AB7" s="6">
        <f>$AA7+($AF7-$AA7)*(AB$1-$AA$1)/($AF$1-$AA$1)</f>
        <v>7.89797204332294E-2</v>
      </c>
      <c r="AC7" s="6">
        <f t="shared" si="5"/>
        <v>8.131312653080193E-2</v>
      </c>
      <c r="AD7" s="6">
        <f t="shared" si="5"/>
        <v>8.3646532628374473E-2</v>
      </c>
      <c r="AE7" s="6">
        <f t="shared" si="5"/>
        <v>8.5979938725947003E-2</v>
      </c>
      <c r="AF7" s="6">
        <f>'IX.c air transport'!M112</f>
        <v>8.8313344823519546E-2</v>
      </c>
      <c r="AG7" s="6">
        <f>$AF7+($AK7-$AF7)*(AG$1-$AF$1)/($AK$1-$AF$1)</f>
        <v>9.064675092109209E-2</v>
      </c>
      <c r="AH7" s="6">
        <f t="shared" si="6"/>
        <v>9.2980157018664633E-2</v>
      </c>
      <c r="AI7" s="6">
        <f t="shared" si="6"/>
        <v>9.5313563116237163E-2</v>
      </c>
      <c r="AJ7" s="6">
        <f t="shared" si="6"/>
        <v>9.7646969213809706E-2</v>
      </c>
      <c r="AK7" s="6">
        <f>'IX.c air transport'!N112</f>
        <v>9.998037531138225E-2</v>
      </c>
    </row>
    <row r="8" spans="1:37" s="6" customFormat="1" x14ac:dyDescent="0.35">
      <c r="A8" s="348" t="s">
        <v>6</v>
      </c>
      <c r="B8" s="6">
        <f>'IX.c air transport'!G110</f>
        <v>0.98614581719691985</v>
      </c>
      <c r="C8" s="6">
        <f t="shared" si="0"/>
        <v>0.98283706288498585</v>
      </c>
      <c r="D8" s="6">
        <f t="shared" si="0"/>
        <v>0.97952830857305173</v>
      </c>
      <c r="E8" s="6">
        <f t="shared" si="0"/>
        <v>0.97621955426111773</v>
      </c>
      <c r="F8" s="6">
        <f t="shared" si="0"/>
        <v>0.97291079994918361</v>
      </c>
      <c r="G8" s="6">
        <f>'IX.c air transport'!H110</f>
        <v>0.96960204563724961</v>
      </c>
      <c r="H8" s="6">
        <f>$G8+($L8-$G8)*(H$1-$G$1)/($L$1-$G$1)</f>
        <v>0.96728283428413842</v>
      </c>
      <c r="I8" s="6">
        <f t="shared" si="1"/>
        <v>0.96496362293102722</v>
      </c>
      <c r="J8" s="6">
        <f t="shared" si="1"/>
        <v>0.96264441157791591</v>
      </c>
      <c r="K8" s="6">
        <f t="shared" si="1"/>
        <v>0.96032520022480472</v>
      </c>
      <c r="L8" s="6">
        <f>'IX.c air transport'!I110</f>
        <v>0.95800598887169353</v>
      </c>
      <c r="M8" s="6">
        <f t="shared" si="7"/>
        <v>0.95568677751858233</v>
      </c>
      <c r="N8" s="6">
        <f t="shared" si="2"/>
        <v>0.95336756616547114</v>
      </c>
      <c r="O8" s="6">
        <f t="shared" si="2"/>
        <v>0.95104835481235983</v>
      </c>
      <c r="P8" s="6">
        <f t="shared" si="2"/>
        <v>0.94872914345924864</v>
      </c>
      <c r="Q8" s="6">
        <f>'IX.c air transport'!J110</f>
        <v>0.94640993210613744</v>
      </c>
      <c r="R8" s="6">
        <f>$Q8+($V8-$Q8)*(R$1-$Q$1)/($V$1-$Q$1)</f>
        <v>0.94409072075302625</v>
      </c>
      <c r="S8" s="6">
        <f t="shared" si="3"/>
        <v>0.94177150939991505</v>
      </c>
      <c r="T8" s="6">
        <f t="shared" si="3"/>
        <v>0.93945229804680375</v>
      </c>
      <c r="U8" s="6">
        <f t="shared" si="3"/>
        <v>0.93713308669369255</v>
      </c>
      <c r="V8" s="6">
        <f>'IX.c air transport'!K110</f>
        <v>0.93481387534058136</v>
      </c>
      <c r="W8" s="6">
        <f>$V8+($AA8-$V8)*(W$1-$V$1)/($AA$1-$V$1)</f>
        <v>0.93248777875922484</v>
      </c>
      <c r="X8" s="6">
        <f t="shared" si="4"/>
        <v>0.93016168217786832</v>
      </c>
      <c r="Y8" s="6">
        <f t="shared" si="4"/>
        <v>0.92783558559651191</v>
      </c>
      <c r="Z8" s="6">
        <f t="shared" si="4"/>
        <v>0.9255094890151554</v>
      </c>
      <c r="AA8" s="6">
        <f>'IX.c air transport'!L110</f>
        <v>0.92318339243379888</v>
      </c>
      <c r="AB8" s="6">
        <f>$AA8+($AF8-$AA8)*(AB$1-$AA$1)/($AF$1-$AA$1)</f>
        <v>0.92085729585244236</v>
      </c>
      <c r="AC8" s="6">
        <f t="shared" si="5"/>
        <v>0.91853119927108595</v>
      </c>
      <c r="AD8" s="6">
        <f t="shared" si="5"/>
        <v>0.91620510268972943</v>
      </c>
      <c r="AE8" s="6">
        <f t="shared" si="5"/>
        <v>0.91387900610837303</v>
      </c>
      <c r="AF8" s="6">
        <f>'IX.c air transport'!M110</f>
        <v>0.91155290952701651</v>
      </c>
      <c r="AG8" s="6">
        <f>$AF8+($AK8-$AF8)*(AG$1-$AF$1)/($AK$1-$AF$1)</f>
        <v>0.90922681294565999</v>
      </c>
      <c r="AH8" s="6">
        <f t="shared" si="6"/>
        <v>0.90690071636430347</v>
      </c>
      <c r="AI8" s="6">
        <f t="shared" si="6"/>
        <v>0.90457461978294706</v>
      </c>
      <c r="AJ8" s="6">
        <f t="shared" si="6"/>
        <v>0.90224852320159055</v>
      </c>
      <c r="AK8" s="6">
        <f>'IX.c air transport'!N110</f>
        <v>0.89992242662023403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pane xSplit="1" ySplit="1" topLeftCell="B2" activePane="bottomRight" state="frozen"/>
      <selection pane="topRight" activeCell="B1" sqref="B1"/>
      <selection pane="bottomLeft" activeCell="A2" sqref="A2"/>
      <selection pane="bottomRight"/>
    </sheetView>
  </sheetViews>
  <sheetFormatPr defaultColWidth="9.1796875" defaultRowHeight="14.5" x14ac:dyDescent="0.35"/>
  <cols>
    <col min="1" max="1" width="40.1796875" style="7" customWidth="1"/>
    <col min="2" max="26" width="9.1796875" style="7" customWidth="1"/>
    <col min="27" max="16384" width="9.1796875" style="7"/>
  </cols>
  <sheetData>
    <row r="1" spans="1:37"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s="6" customFormat="1" x14ac:dyDescent="0.35">
      <c r="A2" s="348" t="s">
        <v>2</v>
      </c>
      <c r="B2" s="6">
        <v>0</v>
      </c>
      <c r="C2" s="6">
        <f t="shared" ref="C2:F8" si="0">$B2+($G2-$B2)*(C$1-$B$1)/($G$1-$B$1)</f>
        <v>0</v>
      </c>
      <c r="D2" s="6">
        <f t="shared" si="0"/>
        <v>0</v>
      </c>
      <c r="E2" s="6">
        <f t="shared" si="0"/>
        <v>0</v>
      </c>
      <c r="F2" s="6">
        <f t="shared" si="0"/>
        <v>0</v>
      </c>
      <c r="G2" s="6">
        <v>0</v>
      </c>
      <c r="H2" s="6">
        <f t="shared" ref="H2:K8" si="1">$G2+($L2-$G2)*(H$1-$G$1)/($L$1-$G$1)</f>
        <v>0</v>
      </c>
      <c r="I2" s="6">
        <f t="shared" si="1"/>
        <v>0</v>
      </c>
      <c r="J2" s="6">
        <f t="shared" si="1"/>
        <v>0</v>
      </c>
      <c r="K2" s="6">
        <f t="shared" si="1"/>
        <v>0</v>
      </c>
      <c r="L2" s="6">
        <v>0</v>
      </c>
      <c r="M2" s="6">
        <f>$L2+($Q2-$L2)*(M$1-$L$1)/($Q$1-$L$1)</f>
        <v>0</v>
      </c>
      <c r="N2" s="6">
        <f t="shared" ref="N2:P8" si="2">$L2+($Q2-$L2)*(N$1-$L$1)/($Q$1-$L$1)</f>
        <v>0</v>
      </c>
      <c r="O2" s="6">
        <f t="shared" si="2"/>
        <v>0</v>
      </c>
      <c r="P2" s="6">
        <f t="shared" si="2"/>
        <v>0</v>
      </c>
      <c r="Q2" s="6">
        <v>0</v>
      </c>
      <c r="R2" s="6">
        <f t="shared" ref="R2:U8" si="3">$Q2+($V2-$Q2)*(R$1-$Q$1)/($V$1-$Q$1)</f>
        <v>0</v>
      </c>
      <c r="S2" s="6">
        <f t="shared" si="3"/>
        <v>0</v>
      </c>
      <c r="T2" s="6">
        <f t="shared" si="3"/>
        <v>0</v>
      </c>
      <c r="U2" s="6">
        <f t="shared" si="3"/>
        <v>0</v>
      </c>
      <c r="V2" s="6">
        <v>0</v>
      </c>
      <c r="W2" s="6">
        <f t="shared" ref="W2:Z8" si="4">$V2+($AA2-$V2)*(W$1-$V$1)/($AA$1-$V$1)</f>
        <v>0</v>
      </c>
      <c r="X2" s="6">
        <f t="shared" si="4"/>
        <v>0</v>
      </c>
      <c r="Y2" s="6">
        <f t="shared" si="4"/>
        <v>0</v>
      </c>
      <c r="Z2" s="6">
        <f t="shared" si="4"/>
        <v>0</v>
      </c>
      <c r="AA2" s="6">
        <v>0</v>
      </c>
      <c r="AB2" s="6">
        <f t="shared" ref="AB2:AE8" si="5">$AA2+($AF2-$AA2)*(AB$1-$AA$1)/($AF$1-$AA$1)</f>
        <v>0</v>
      </c>
      <c r="AC2" s="6">
        <f t="shared" si="5"/>
        <v>0</v>
      </c>
      <c r="AD2" s="6">
        <f t="shared" si="5"/>
        <v>0</v>
      </c>
      <c r="AE2" s="6">
        <f t="shared" si="5"/>
        <v>0</v>
      </c>
      <c r="AF2" s="6">
        <v>0</v>
      </c>
      <c r="AG2" s="6">
        <f t="shared" ref="AG2:AJ8" si="6">$AF2+($AK2-$AF2)*(AG$1-$AF$1)/($AK$1-$AF$1)</f>
        <v>0</v>
      </c>
      <c r="AH2" s="6">
        <f t="shared" si="6"/>
        <v>0</v>
      </c>
      <c r="AI2" s="6">
        <f t="shared" si="6"/>
        <v>0</v>
      </c>
      <c r="AJ2" s="6">
        <f t="shared" si="6"/>
        <v>0</v>
      </c>
      <c r="AK2" s="6">
        <v>0</v>
      </c>
    </row>
    <row r="3" spans="1:37" s="6" customFormat="1" x14ac:dyDescent="0.35">
      <c r="A3" s="348" t="s">
        <v>3</v>
      </c>
      <c r="B3" s="6">
        <v>0</v>
      </c>
      <c r="C3" s="6">
        <f>$B3+($G3-$B3)*(C$1-$B$1)/($G$1-$B$1)</f>
        <v>0</v>
      </c>
      <c r="D3" s="6">
        <f t="shared" si="0"/>
        <v>0</v>
      </c>
      <c r="E3" s="6">
        <f t="shared" si="0"/>
        <v>0</v>
      </c>
      <c r="F3" s="6">
        <f t="shared" si="0"/>
        <v>0</v>
      </c>
      <c r="G3" s="6">
        <v>0</v>
      </c>
      <c r="H3" s="6">
        <f t="shared" si="1"/>
        <v>0</v>
      </c>
      <c r="I3" s="6">
        <f t="shared" si="1"/>
        <v>0</v>
      </c>
      <c r="J3" s="6">
        <f t="shared" si="1"/>
        <v>0</v>
      </c>
      <c r="K3" s="6">
        <f t="shared" si="1"/>
        <v>0</v>
      </c>
      <c r="L3" s="6">
        <v>0</v>
      </c>
      <c r="M3" s="6">
        <f>$L3+($Q3-$L3)*(M$1-$L$1)/($Q$1-$L$1)</f>
        <v>0</v>
      </c>
      <c r="N3" s="6">
        <f t="shared" si="2"/>
        <v>0</v>
      </c>
      <c r="O3" s="6">
        <f t="shared" si="2"/>
        <v>0</v>
      </c>
      <c r="P3" s="6">
        <f t="shared" si="2"/>
        <v>0</v>
      </c>
      <c r="Q3" s="6">
        <v>0</v>
      </c>
      <c r="R3" s="6">
        <f t="shared" si="3"/>
        <v>0</v>
      </c>
      <c r="S3" s="6">
        <f t="shared" si="3"/>
        <v>0</v>
      </c>
      <c r="T3" s="6">
        <f t="shared" si="3"/>
        <v>0</v>
      </c>
      <c r="U3" s="6">
        <f t="shared" si="3"/>
        <v>0</v>
      </c>
      <c r="V3" s="6">
        <v>0</v>
      </c>
      <c r="W3" s="6">
        <f t="shared" si="4"/>
        <v>0</v>
      </c>
      <c r="X3" s="6">
        <f t="shared" si="4"/>
        <v>0</v>
      </c>
      <c r="Y3" s="6">
        <f t="shared" si="4"/>
        <v>0</v>
      </c>
      <c r="Z3" s="6">
        <f t="shared" si="4"/>
        <v>0</v>
      </c>
      <c r="AA3" s="6">
        <v>0</v>
      </c>
      <c r="AB3" s="6">
        <f t="shared" si="5"/>
        <v>0</v>
      </c>
      <c r="AC3" s="6">
        <f t="shared" si="5"/>
        <v>0</v>
      </c>
      <c r="AD3" s="6">
        <f t="shared" si="5"/>
        <v>0</v>
      </c>
      <c r="AE3" s="6">
        <f t="shared" si="5"/>
        <v>0</v>
      </c>
      <c r="AF3" s="6">
        <v>0</v>
      </c>
      <c r="AG3" s="6">
        <f t="shared" si="6"/>
        <v>0</v>
      </c>
      <c r="AH3" s="6">
        <f t="shared" si="6"/>
        <v>0</v>
      </c>
      <c r="AI3" s="6">
        <f t="shared" si="6"/>
        <v>0</v>
      </c>
      <c r="AJ3" s="6">
        <f t="shared" si="6"/>
        <v>0</v>
      </c>
      <c r="AK3" s="6">
        <v>0</v>
      </c>
    </row>
    <row r="4" spans="1:37" s="6" customFormat="1" x14ac:dyDescent="0.35">
      <c r="A4" s="348" t="s">
        <v>4</v>
      </c>
      <c r="B4" s="6">
        <f>'IX.c air transport'!G111</f>
        <v>5.2631963280862454E-4</v>
      </c>
      <c r="C4" s="6">
        <f t="shared" si="0"/>
        <v>5.0310815217481197E-4</v>
      </c>
      <c r="D4" s="6">
        <f t="shared" si="0"/>
        <v>4.798966715409993E-4</v>
      </c>
      <c r="E4" s="6">
        <f t="shared" si="0"/>
        <v>4.5668519090718673E-4</v>
      </c>
      <c r="F4" s="6">
        <f t="shared" si="0"/>
        <v>4.3347371027337411E-4</v>
      </c>
      <c r="G4" s="6">
        <f>'IX.c air transport'!H111</f>
        <v>4.1026222963956149E-4</v>
      </c>
      <c r="H4" s="6">
        <f t="shared" si="1"/>
        <v>3.9670080177188716E-4</v>
      </c>
      <c r="I4" s="6">
        <f t="shared" si="1"/>
        <v>3.8313937390421283E-4</v>
      </c>
      <c r="J4" s="6">
        <f t="shared" si="1"/>
        <v>3.6957794603653844E-4</v>
      </c>
      <c r="K4" s="6">
        <f t="shared" si="1"/>
        <v>3.5601651816886411E-4</v>
      </c>
      <c r="L4" s="6">
        <f>'IX.c air transport'!I111</f>
        <v>3.4245509030118978E-4</v>
      </c>
      <c r="M4" s="6">
        <f t="shared" ref="M4:M8" si="7">$L4+($Q4-$L4)*(M$1-$L$1)/($Q$1-$L$1)</f>
        <v>3.2889366243351545E-4</v>
      </c>
      <c r="N4" s="6">
        <f t="shared" si="2"/>
        <v>3.1533223456584107E-4</v>
      </c>
      <c r="O4" s="6">
        <f t="shared" si="2"/>
        <v>3.0177080669816674E-4</v>
      </c>
      <c r="P4" s="6">
        <f t="shared" si="2"/>
        <v>2.8820937883049236E-4</v>
      </c>
      <c r="Q4" s="6">
        <f>'IX.c air transport'!J111</f>
        <v>2.7464795096281803E-4</v>
      </c>
      <c r="R4" s="6">
        <f t="shared" si="3"/>
        <v>2.610865230951437E-4</v>
      </c>
      <c r="S4" s="6">
        <f t="shared" si="3"/>
        <v>2.4752509522746931E-4</v>
      </c>
      <c r="T4" s="6">
        <f t="shared" si="3"/>
        <v>2.3396366735979499E-4</v>
      </c>
      <c r="U4" s="6">
        <f t="shared" si="3"/>
        <v>2.2040223949212066E-4</v>
      </c>
      <c r="V4" s="6">
        <f>'IX.c air transport'!K111</f>
        <v>2.068408116244463E-4</v>
      </c>
      <c r="W4" s="6">
        <f t="shared" si="4"/>
        <v>1.9953129540840038E-4</v>
      </c>
      <c r="X4" s="6">
        <f t="shared" si="4"/>
        <v>1.9222177919235445E-4</v>
      </c>
      <c r="Y4" s="6">
        <f t="shared" si="4"/>
        <v>1.849122629763085E-4</v>
      </c>
      <c r="Z4" s="6">
        <f t="shared" si="4"/>
        <v>1.7760274676026258E-4</v>
      </c>
      <c r="AA4" s="6">
        <f>'IX.c air transport'!L111</f>
        <v>1.7029323054421666E-4</v>
      </c>
      <c r="AB4" s="6">
        <f t="shared" si="5"/>
        <v>1.6298371432817073E-4</v>
      </c>
      <c r="AC4" s="6">
        <f t="shared" si="5"/>
        <v>1.5567419811212481E-4</v>
      </c>
      <c r="AD4" s="6">
        <f t="shared" si="5"/>
        <v>1.4836468189607889E-4</v>
      </c>
      <c r="AE4" s="6">
        <f t="shared" si="5"/>
        <v>1.4105516568003296E-4</v>
      </c>
      <c r="AF4" s="6">
        <f>'IX.c air transport'!M111</f>
        <v>1.3374564946398704E-4</v>
      </c>
      <c r="AG4" s="6">
        <f t="shared" si="6"/>
        <v>1.2643613324794112E-4</v>
      </c>
      <c r="AH4" s="6">
        <f t="shared" si="6"/>
        <v>1.1912661703189518E-4</v>
      </c>
      <c r="AI4" s="6">
        <f t="shared" si="6"/>
        <v>1.1181710081584924E-4</v>
      </c>
      <c r="AJ4" s="6">
        <f t="shared" si="6"/>
        <v>1.0450758459980332E-4</v>
      </c>
      <c r="AK4" s="6">
        <f>'IX.c air transport'!N111</f>
        <v>9.7198068383757383E-5</v>
      </c>
    </row>
    <row r="5" spans="1:37" s="6" customFormat="1" x14ac:dyDescent="0.35">
      <c r="A5" s="348" t="s">
        <v>5</v>
      </c>
      <c r="B5" s="6">
        <v>0</v>
      </c>
      <c r="C5" s="6">
        <f t="shared" si="0"/>
        <v>0</v>
      </c>
      <c r="D5" s="6">
        <f t="shared" si="0"/>
        <v>0</v>
      </c>
      <c r="E5" s="6">
        <f t="shared" si="0"/>
        <v>0</v>
      </c>
      <c r="F5" s="6">
        <f t="shared" si="0"/>
        <v>0</v>
      </c>
      <c r="G5" s="6">
        <v>0</v>
      </c>
      <c r="H5" s="6">
        <f t="shared" si="1"/>
        <v>0</v>
      </c>
      <c r="I5" s="6">
        <f t="shared" si="1"/>
        <v>0</v>
      </c>
      <c r="J5" s="6">
        <f t="shared" si="1"/>
        <v>0</v>
      </c>
      <c r="K5" s="6">
        <f t="shared" si="1"/>
        <v>0</v>
      </c>
      <c r="L5" s="6">
        <v>0</v>
      </c>
      <c r="M5" s="6">
        <f t="shared" si="7"/>
        <v>0</v>
      </c>
      <c r="N5" s="6">
        <f t="shared" si="2"/>
        <v>0</v>
      </c>
      <c r="O5" s="6">
        <f t="shared" si="2"/>
        <v>0</v>
      </c>
      <c r="P5" s="6">
        <f t="shared" si="2"/>
        <v>0</v>
      </c>
      <c r="Q5" s="6">
        <v>0</v>
      </c>
      <c r="R5" s="6">
        <f t="shared" si="3"/>
        <v>0</v>
      </c>
      <c r="S5" s="6">
        <f t="shared" si="3"/>
        <v>0</v>
      </c>
      <c r="T5" s="6">
        <f t="shared" si="3"/>
        <v>0</v>
      </c>
      <c r="U5" s="6">
        <f t="shared" si="3"/>
        <v>0</v>
      </c>
      <c r="V5" s="6">
        <v>0</v>
      </c>
      <c r="W5" s="6">
        <f t="shared" si="4"/>
        <v>0</v>
      </c>
      <c r="X5" s="6">
        <f t="shared" si="4"/>
        <v>0</v>
      </c>
      <c r="Y5" s="6">
        <f t="shared" si="4"/>
        <v>0</v>
      </c>
      <c r="Z5" s="6">
        <f t="shared" si="4"/>
        <v>0</v>
      </c>
      <c r="AA5" s="6">
        <v>0</v>
      </c>
      <c r="AB5" s="6">
        <f t="shared" si="5"/>
        <v>0</v>
      </c>
      <c r="AC5" s="6">
        <f t="shared" si="5"/>
        <v>0</v>
      </c>
      <c r="AD5" s="6">
        <f t="shared" si="5"/>
        <v>0</v>
      </c>
      <c r="AE5" s="6">
        <f t="shared" si="5"/>
        <v>0</v>
      </c>
      <c r="AF5" s="6">
        <v>0</v>
      </c>
      <c r="AG5" s="6">
        <f t="shared" si="6"/>
        <v>0</v>
      </c>
      <c r="AH5" s="6">
        <f t="shared" si="6"/>
        <v>0</v>
      </c>
      <c r="AI5" s="6">
        <f t="shared" si="6"/>
        <v>0</v>
      </c>
      <c r="AJ5" s="6">
        <f t="shared" si="6"/>
        <v>0</v>
      </c>
      <c r="AK5" s="6">
        <v>0</v>
      </c>
    </row>
    <row r="6" spans="1:37" s="6" customFormat="1" x14ac:dyDescent="0.35">
      <c r="A6" s="348" t="s">
        <v>8</v>
      </c>
      <c r="B6" s="6">
        <v>0</v>
      </c>
      <c r="C6" s="6">
        <f t="shared" si="0"/>
        <v>0</v>
      </c>
      <c r="D6" s="6">
        <f t="shared" si="0"/>
        <v>0</v>
      </c>
      <c r="E6" s="6">
        <f t="shared" si="0"/>
        <v>0</v>
      </c>
      <c r="F6" s="6">
        <f t="shared" si="0"/>
        <v>0</v>
      </c>
      <c r="G6" s="6">
        <v>0</v>
      </c>
      <c r="H6" s="6">
        <f t="shared" si="1"/>
        <v>0</v>
      </c>
      <c r="I6" s="6">
        <f t="shared" si="1"/>
        <v>0</v>
      </c>
      <c r="J6" s="6">
        <f t="shared" si="1"/>
        <v>0</v>
      </c>
      <c r="K6" s="6">
        <f t="shared" si="1"/>
        <v>0</v>
      </c>
      <c r="L6" s="6">
        <v>0</v>
      </c>
      <c r="M6" s="6">
        <f t="shared" si="7"/>
        <v>0</v>
      </c>
      <c r="N6" s="6">
        <f t="shared" si="2"/>
        <v>0</v>
      </c>
      <c r="O6" s="6">
        <f t="shared" si="2"/>
        <v>0</v>
      </c>
      <c r="P6" s="6">
        <f t="shared" si="2"/>
        <v>0</v>
      </c>
      <c r="Q6" s="6">
        <v>0</v>
      </c>
      <c r="R6" s="6">
        <f t="shared" si="3"/>
        <v>0</v>
      </c>
      <c r="S6" s="6">
        <f t="shared" si="3"/>
        <v>0</v>
      </c>
      <c r="T6" s="6">
        <f t="shared" si="3"/>
        <v>0</v>
      </c>
      <c r="U6" s="6">
        <f t="shared" si="3"/>
        <v>0</v>
      </c>
      <c r="V6" s="6">
        <v>0</v>
      </c>
      <c r="W6" s="6">
        <f t="shared" si="4"/>
        <v>0</v>
      </c>
      <c r="X6" s="6">
        <f t="shared" si="4"/>
        <v>0</v>
      </c>
      <c r="Y6" s="6">
        <f t="shared" si="4"/>
        <v>0</v>
      </c>
      <c r="Z6" s="6">
        <f t="shared" si="4"/>
        <v>0</v>
      </c>
      <c r="AA6" s="6">
        <v>0</v>
      </c>
      <c r="AB6" s="6">
        <f t="shared" si="5"/>
        <v>0</v>
      </c>
      <c r="AC6" s="6">
        <f t="shared" si="5"/>
        <v>0</v>
      </c>
      <c r="AD6" s="6">
        <f t="shared" si="5"/>
        <v>0</v>
      </c>
      <c r="AE6" s="6">
        <f t="shared" si="5"/>
        <v>0</v>
      </c>
      <c r="AF6" s="6">
        <v>0</v>
      </c>
      <c r="AG6" s="6">
        <f t="shared" si="6"/>
        <v>0</v>
      </c>
      <c r="AH6" s="6">
        <f t="shared" si="6"/>
        <v>0</v>
      </c>
      <c r="AI6" s="6">
        <f t="shared" si="6"/>
        <v>0</v>
      </c>
      <c r="AJ6" s="6">
        <f t="shared" si="6"/>
        <v>0</v>
      </c>
      <c r="AK6" s="6">
        <v>0</v>
      </c>
    </row>
    <row r="7" spans="1:37" s="6" customFormat="1" x14ac:dyDescent="0.35">
      <c r="A7" s="348" t="s">
        <v>7</v>
      </c>
      <c r="B7" s="6">
        <f>'IX.c air transport'!G112</f>
        <v>1.3327863170271471E-2</v>
      </c>
      <c r="C7" s="6">
        <f t="shared" si="0"/>
        <v>1.6659828962839338E-2</v>
      </c>
      <c r="D7" s="6">
        <f t="shared" si="0"/>
        <v>1.9991794755407206E-2</v>
      </c>
      <c r="E7" s="6">
        <f t="shared" si="0"/>
        <v>2.3323760547975074E-2</v>
      </c>
      <c r="F7" s="6">
        <f t="shared" si="0"/>
        <v>2.6655726340542939E-2</v>
      </c>
      <c r="G7" s="6">
        <f>'IX.c air transport'!H112</f>
        <v>2.998769213311081E-2</v>
      </c>
      <c r="H7" s="6">
        <f>$G7+($L7-$G7)*(H$1-$G$1)/($L$1-$G$1)</f>
        <v>3.23204649140897E-2</v>
      </c>
      <c r="I7" s="6">
        <f t="shared" si="1"/>
        <v>3.4653237695068589E-2</v>
      </c>
      <c r="J7" s="6">
        <f t="shared" si="1"/>
        <v>3.6986010476047479E-2</v>
      </c>
      <c r="K7" s="6">
        <f t="shared" si="1"/>
        <v>3.9318783257026368E-2</v>
      </c>
      <c r="L7" s="6">
        <f>'IX.c air transport'!I112</f>
        <v>4.1651556038005258E-2</v>
      </c>
      <c r="M7" s="6">
        <f t="shared" si="7"/>
        <v>4.3984328818984147E-2</v>
      </c>
      <c r="N7" s="6">
        <f t="shared" si="2"/>
        <v>4.6317101599963037E-2</v>
      </c>
      <c r="O7" s="6">
        <f t="shared" si="2"/>
        <v>4.8649874380941927E-2</v>
      </c>
      <c r="P7" s="6">
        <f t="shared" si="2"/>
        <v>5.0982647161920816E-2</v>
      </c>
      <c r="Q7" s="6">
        <f>'IX.c air transport'!J112</f>
        <v>5.3315419942899706E-2</v>
      </c>
      <c r="R7" s="6">
        <f>$Q7+($V7-$Q7)*(R$1-$Q$1)/($V$1-$Q$1)</f>
        <v>5.5648192723878595E-2</v>
      </c>
      <c r="S7" s="6">
        <f t="shared" si="3"/>
        <v>5.7980965504857485E-2</v>
      </c>
      <c r="T7" s="6">
        <f t="shared" si="3"/>
        <v>6.0313738285836374E-2</v>
      </c>
      <c r="U7" s="6">
        <f t="shared" si="3"/>
        <v>6.2646511066815264E-2</v>
      </c>
      <c r="V7" s="6">
        <f>'IX.c air transport'!K112</f>
        <v>6.4979283847794153E-2</v>
      </c>
      <c r="W7" s="6">
        <f>$V7+($AA7-$V7)*(W$1-$V$1)/($AA$1-$V$1)</f>
        <v>6.7312689945366697E-2</v>
      </c>
      <c r="X7" s="6">
        <f t="shared" si="4"/>
        <v>6.964609604293924E-2</v>
      </c>
      <c r="Y7" s="6">
        <f t="shared" si="4"/>
        <v>7.197950214051177E-2</v>
      </c>
      <c r="Z7" s="6">
        <f t="shared" si="4"/>
        <v>7.4312908238084313E-2</v>
      </c>
      <c r="AA7" s="6">
        <f>'IX.c air transport'!L112</f>
        <v>7.6646314335656857E-2</v>
      </c>
      <c r="AB7" s="6">
        <f>$AA7+($AF7-$AA7)*(AB$1-$AA$1)/($AF$1-$AA$1)</f>
        <v>7.89797204332294E-2</v>
      </c>
      <c r="AC7" s="6">
        <f t="shared" si="5"/>
        <v>8.131312653080193E-2</v>
      </c>
      <c r="AD7" s="6">
        <f t="shared" si="5"/>
        <v>8.3646532628374473E-2</v>
      </c>
      <c r="AE7" s="6">
        <f t="shared" si="5"/>
        <v>8.5979938725947003E-2</v>
      </c>
      <c r="AF7" s="6">
        <f>'IX.c air transport'!M112</f>
        <v>8.8313344823519546E-2</v>
      </c>
      <c r="AG7" s="6">
        <f>$AF7+($AK7-$AF7)*(AG$1-$AF$1)/($AK$1-$AF$1)</f>
        <v>9.064675092109209E-2</v>
      </c>
      <c r="AH7" s="6">
        <f t="shared" si="6"/>
        <v>9.2980157018664633E-2</v>
      </c>
      <c r="AI7" s="6">
        <f t="shared" si="6"/>
        <v>9.5313563116237163E-2</v>
      </c>
      <c r="AJ7" s="6">
        <f t="shared" si="6"/>
        <v>9.7646969213809706E-2</v>
      </c>
      <c r="AK7" s="6">
        <f>'IX.c air transport'!N112</f>
        <v>9.998037531138225E-2</v>
      </c>
    </row>
    <row r="8" spans="1:37" s="6" customFormat="1" x14ac:dyDescent="0.35">
      <c r="A8" s="348" t="s">
        <v>6</v>
      </c>
      <c r="B8" s="6">
        <f>'IX.c air transport'!G110</f>
        <v>0.98614581719691985</v>
      </c>
      <c r="C8" s="6">
        <f t="shared" si="0"/>
        <v>0.98283706288498585</v>
      </c>
      <c r="D8" s="6">
        <f t="shared" si="0"/>
        <v>0.97952830857305173</v>
      </c>
      <c r="E8" s="6">
        <f t="shared" si="0"/>
        <v>0.97621955426111773</v>
      </c>
      <c r="F8" s="6">
        <f t="shared" si="0"/>
        <v>0.97291079994918361</v>
      </c>
      <c r="G8" s="6">
        <f>'IX.c air transport'!H110</f>
        <v>0.96960204563724961</v>
      </c>
      <c r="H8" s="6">
        <f>$G8+($L8-$G8)*(H$1-$G$1)/($L$1-$G$1)</f>
        <v>0.96728283428413842</v>
      </c>
      <c r="I8" s="6">
        <f t="shared" si="1"/>
        <v>0.96496362293102722</v>
      </c>
      <c r="J8" s="6">
        <f t="shared" si="1"/>
        <v>0.96264441157791591</v>
      </c>
      <c r="K8" s="6">
        <f t="shared" si="1"/>
        <v>0.96032520022480472</v>
      </c>
      <c r="L8" s="6">
        <f>'IX.c air transport'!I110</f>
        <v>0.95800598887169353</v>
      </c>
      <c r="M8" s="6">
        <f t="shared" si="7"/>
        <v>0.95568677751858233</v>
      </c>
      <c r="N8" s="6">
        <f t="shared" si="2"/>
        <v>0.95336756616547114</v>
      </c>
      <c r="O8" s="6">
        <f t="shared" si="2"/>
        <v>0.95104835481235983</v>
      </c>
      <c r="P8" s="6">
        <f t="shared" si="2"/>
        <v>0.94872914345924864</v>
      </c>
      <c r="Q8" s="6">
        <f>'IX.c air transport'!J110</f>
        <v>0.94640993210613744</v>
      </c>
      <c r="R8" s="6">
        <f>$Q8+($V8-$Q8)*(R$1-$Q$1)/($V$1-$Q$1)</f>
        <v>0.94409072075302625</v>
      </c>
      <c r="S8" s="6">
        <f t="shared" si="3"/>
        <v>0.94177150939991505</v>
      </c>
      <c r="T8" s="6">
        <f t="shared" si="3"/>
        <v>0.93945229804680375</v>
      </c>
      <c r="U8" s="6">
        <f t="shared" si="3"/>
        <v>0.93713308669369255</v>
      </c>
      <c r="V8" s="6">
        <f>'IX.c air transport'!K110</f>
        <v>0.93481387534058136</v>
      </c>
      <c r="W8" s="6">
        <f>$V8+($AA8-$V8)*(W$1-$V$1)/($AA$1-$V$1)</f>
        <v>0.93248777875922484</v>
      </c>
      <c r="X8" s="6">
        <f t="shared" si="4"/>
        <v>0.93016168217786832</v>
      </c>
      <c r="Y8" s="6">
        <f t="shared" si="4"/>
        <v>0.92783558559651191</v>
      </c>
      <c r="Z8" s="6">
        <f t="shared" si="4"/>
        <v>0.9255094890151554</v>
      </c>
      <c r="AA8" s="6">
        <f>'IX.c air transport'!L110</f>
        <v>0.92318339243379888</v>
      </c>
      <c r="AB8" s="6">
        <f>$AA8+($AF8-$AA8)*(AB$1-$AA$1)/($AF$1-$AA$1)</f>
        <v>0.92085729585244236</v>
      </c>
      <c r="AC8" s="6">
        <f t="shared" si="5"/>
        <v>0.91853119927108595</v>
      </c>
      <c r="AD8" s="6">
        <f t="shared" si="5"/>
        <v>0.91620510268972943</v>
      </c>
      <c r="AE8" s="6">
        <f t="shared" si="5"/>
        <v>0.91387900610837303</v>
      </c>
      <c r="AF8" s="6">
        <f>'IX.c air transport'!M110</f>
        <v>0.91155290952701651</v>
      </c>
      <c r="AG8" s="6">
        <f>$AF8+($AK8-$AF8)*(AG$1-$AF$1)/($AK$1-$AF$1)</f>
        <v>0.90922681294565999</v>
      </c>
      <c r="AH8" s="6">
        <f t="shared" si="6"/>
        <v>0.90690071636430347</v>
      </c>
      <c r="AI8" s="6">
        <f t="shared" si="6"/>
        <v>0.90457461978294706</v>
      </c>
      <c r="AJ8" s="6">
        <f t="shared" si="6"/>
        <v>0.90224852320159055</v>
      </c>
      <c r="AK8" s="6">
        <f>'IX.c air transport'!N110</f>
        <v>0.89992242662023403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pane xSplit="1" ySplit="1" topLeftCell="S2" activePane="bottomRight" state="frozen"/>
      <selection pane="topRight" activeCell="B1" sqref="B1"/>
      <selection pane="bottomLeft" activeCell="A2" sqref="A2"/>
      <selection pane="bottomRight" activeCell="B2" sqref="B2:AK8"/>
    </sheetView>
  </sheetViews>
  <sheetFormatPr defaultColWidth="9.1796875" defaultRowHeight="14.5" x14ac:dyDescent="0.35"/>
  <cols>
    <col min="1" max="1" width="40.1796875" style="7" customWidth="1"/>
    <col min="2" max="26" width="10.54296875" style="7" bestFit="1" customWidth="1"/>
    <col min="27" max="16384" width="9.1796875" style="7"/>
  </cols>
  <sheetData>
    <row r="1" spans="1:37"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s="6" customFormat="1" x14ac:dyDescent="0.35">
      <c r="A2" s="348" t="s">
        <v>2</v>
      </c>
      <c r="B2" s="6">
        <f>TREND(Calculations!$D118:$E118,Calculations!$D$96:$E$96,'BFoEToFU-LDVs-passengers'!B$1)</f>
        <v>0.34</v>
      </c>
      <c r="C2" s="6">
        <f>TREND(Calculations!$D118:$E118,Calculations!$D$96:$E$96,'BFoEToFU-LDVs-passengers'!C$1)</f>
        <v>0.34</v>
      </c>
      <c r="D2" s="6">
        <f>TREND(Calculations!$D118:$E118,Calculations!$D$96:$E$96,'BFoEToFU-LDVs-passengers'!D$1)</f>
        <v>0.34</v>
      </c>
      <c r="E2" s="6">
        <f>TREND(Calculations!$D118:$E118,Calculations!$D$96:$E$96,'BFoEToFU-LDVs-passengers'!E$1)</f>
        <v>0.34</v>
      </c>
      <c r="F2" s="6">
        <f>TREND(Calculations!$D118:$E118,Calculations!$D$96:$E$96,'BFoEToFU-LDVs-passengers'!F$1)</f>
        <v>0.34</v>
      </c>
      <c r="G2" s="6">
        <f>TREND(Calculations!$D118:$E118,Calculations!$D$96:$E$96,'BFoEToFU-LDVs-passengers'!G$1)</f>
        <v>0.34</v>
      </c>
      <c r="H2" s="6">
        <f>TREND(Calculations!$E118:$F118,Calculations!$E$96:$F$96,'BFoEToFU-LDVs-passengers'!H$1)</f>
        <v>0.34</v>
      </c>
      <c r="I2" s="6">
        <f>TREND(Calculations!$E118:$F118,Calculations!$E$96:$F$96,'BFoEToFU-LDVs-passengers'!I$1)</f>
        <v>0.34</v>
      </c>
      <c r="J2" s="6">
        <f>TREND(Calculations!$E118:$F118,Calculations!$E$96:$F$96,'BFoEToFU-LDVs-passengers'!J$1)</f>
        <v>0.34</v>
      </c>
      <c r="K2" s="6">
        <f>TREND(Calculations!$E118:$F118,Calculations!$E$96:$F$96,'BFoEToFU-LDVs-passengers'!K$1)</f>
        <v>0.34</v>
      </c>
      <c r="L2" s="6">
        <f>TREND(Calculations!$E118:$F118,Calculations!$E$96:$F$96,'BFoEToFU-LDVs-passengers'!L$1)</f>
        <v>0.34</v>
      </c>
      <c r="M2" s="6">
        <f>TREND(Calculations!$F118:$G118,Calculations!$F$96:$G$96,'BFoEToFU-LDVs-passengers'!M$1)</f>
        <v>0.34</v>
      </c>
      <c r="N2" s="6">
        <f>TREND(Calculations!$F118:$G118,Calculations!$F$96:$G$96,'BFoEToFU-LDVs-passengers'!N$1)</f>
        <v>0.34</v>
      </c>
      <c r="O2" s="6">
        <f>TREND(Calculations!$F118:$G118,Calculations!$F$96:$G$96,'BFoEToFU-LDVs-passengers'!O$1)</f>
        <v>0.34</v>
      </c>
      <c r="P2" s="6">
        <f>TREND(Calculations!$F118:$G118,Calculations!$F$96:$G$96,'BFoEToFU-LDVs-passengers'!P$1)</f>
        <v>0.34</v>
      </c>
      <c r="Q2" s="6">
        <f>TREND(Calculations!$F118:$G118,Calculations!$F$96:$G$96,'BFoEToFU-LDVs-passengers'!Q$1)</f>
        <v>0.34</v>
      </c>
      <c r="R2" s="6">
        <f>TREND(Calculations!$G118:$H118,Calculations!$G$96:$H$96,'BFoEToFU-LDVs-passengers'!R$1)</f>
        <v>0.34</v>
      </c>
      <c r="S2" s="6">
        <f>TREND(Calculations!$G118:$H118,Calculations!$G$96:$H$96,'BFoEToFU-LDVs-passengers'!S$1)</f>
        <v>0.34</v>
      </c>
      <c r="T2" s="6">
        <f>TREND(Calculations!$G118:$H118,Calculations!$G$96:$H$96,'BFoEToFU-LDVs-passengers'!T$1)</f>
        <v>0.34</v>
      </c>
      <c r="U2" s="6">
        <f>TREND(Calculations!$G118:$H118,Calculations!$G$96:$H$96,'BFoEToFU-LDVs-passengers'!U$1)</f>
        <v>0.34</v>
      </c>
      <c r="V2" s="6">
        <f>TREND(Calculations!$G118:$H118,Calculations!$G$96:$H$96,'BFoEToFU-LDVs-passengers'!V$1)</f>
        <v>0.34</v>
      </c>
      <c r="W2" s="6">
        <f>TREND(Calculations!$H118:$I118,Calculations!$H$96:$I$96,'BFoEToFU-LDVs-passengers'!W$1)</f>
        <v>0.34</v>
      </c>
      <c r="X2" s="6">
        <f>TREND(Calculations!$H118:$I118,Calculations!$H$96:$I$96,'BFoEToFU-LDVs-passengers'!X$1)</f>
        <v>0.34</v>
      </c>
      <c r="Y2" s="6">
        <f>TREND(Calculations!$H118:$I118,Calculations!$H$96:$I$96,'BFoEToFU-LDVs-passengers'!Y$1)</f>
        <v>0.34</v>
      </c>
      <c r="Z2" s="6">
        <f>TREND(Calculations!$H118:$I118,Calculations!$H$96:$I$96,'BFoEToFU-LDVs-passengers'!Z$1)</f>
        <v>0.34</v>
      </c>
      <c r="AA2" s="6">
        <f>TREND(Calculations!$H118:$I118,Calculations!$H$96:$I$96,'BFoEToFU-LDVs-passengers'!AA$1)</f>
        <v>0.34</v>
      </c>
      <c r="AB2" s="6">
        <f>TREND(Calculations!$I118:$J118,Calculations!$I$96:$J$96,'BFoEToFU-LDVs-passengers'!AB$1)</f>
        <v>0.34</v>
      </c>
      <c r="AC2" s="6">
        <f>TREND(Calculations!$I118:$J118,Calculations!$I$96:$J$96,'BFoEToFU-LDVs-passengers'!AC$1)</f>
        <v>0.34</v>
      </c>
      <c r="AD2" s="6">
        <f>TREND(Calculations!$I118:$J118,Calculations!$I$96:$J$96,'BFoEToFU-LDVs-passengers'!AD$1)</f>
        <v>0.34</v>
      </c>
      <c r="AE2" s="6">
        <f>TREND(Calculations!$I118:$J118,Calculations!$I$96:$J$96,'BFoEToFU-LDVs-passengers'!AE$1)</f>
        <v>0.34</v>
      </c>
      <c r="AF2" s="6">
        <f>TREND(Calculations!$I118:$J118,Calculations!$I$96:$J$96,'BFoEToFU-LDVs-passengers'!AF$1)</f>
        <v>0.34</v>
      </c>
      <c r="AG2" s="6">
        <f>TREND(Calculations!$J118:$K118,Calculations!$J$96:$K$96,'BFoEToFU-LDVs-passengers'!AG$1)</f>
        <v>0.34</v>
      </c>
      <c r="AH2" s="6">
        <f>TREND(Calculations!$J118:$K118,Calculations!$J$96:$K$96,'BFoEToFU-LDVs-passengers'!AH$1)</f>
        <v>0.34</v>
      </c>
      <c r="AI2" s="6">
        <f>TREND(Calculations!$J118:$K118,Calculations!$J$96:$K$96,'BFoEToFU-LDVs-passengers'!AI$1)</f>
        <v>0.34</v>
      </c>
      <c r="AJ2" s="6">
        <f>TREND(Calculations!$J118:$K118,Calculations!$J$96:$K$96,'BFoEToFU-LDVs-passengers'!AJ$1)</f>
        <v>0.34</v>
      </c>
      <c r="AK2" s="6">
        <f>TREND(Calculations!$J118:$K118,Calculations!$J$96:$K$96,'BFoEToFU-LDVs-passengers'!AK$1)</f>
        <v>0.34</v>
      </c>
    </row>
    <row r="3" spans="1:37" s="6" customFormat="1" x14ac:dyDescent="0.35">
      <c r="A3" s="348" t="s">
        <v>3</v>
      </c>
      <c r="B3" s="6">
        <f>TREND(Calculations!$D119:$E119,Calculations!$D$96:$E$96,'BFoEToFU-LDVs-passengers'!B$1)</f>
        <v>0</v>
      </c>
      <c r="C3" s="6">
        <f>TREND(Calculations!$D119:$E119,Calculations!$D$96:$E$96,'BFoEToFU-LDVs-passengers'!C$1)</f>
        <v>0</v>
      </c>
      <c r="D3" s="6">
        <f>TREND(Calculations!$D119:$E119,Calculations!$D$96:$E$96,'BFoEToFU-LDVs-passengers'!D$1)</f>
        <v>0</v>
      </c>
      <c r="E3" s="6">
        <f>TREND(Calculations!$D119:$E119,Calculations!$D$96:$E$96,'BFoEToFU-LDVs-passengers'!E$1)</f>
        <v>0</v>
      </c>
      <c r="F3" s="6">
        <f>TREND(Calculations!$D119:$E119,Calculations!$D$96:$E$96,'BFoEToFU-LDVs-passengers'!F$1)</f>
        <v>0</v>
      </c>
      <c r="G3" s="6">
        <f>TREND(Calculations!$D119:$E119,Calculations!$D$96:$E$96,'BFoEToFU-LDVs-passengers'!G$1)</f>
        <v>0</v>
      </c>
      <c r="H3" s="6">
        <f>TREND(Calculations!$E119:$F119,Calculations!$E$96:$F$96,'BFoEToFU-LDVs-passengers'!H$1)</f>
        <v>0</v>
      </c>
      <c r="I3" s="6">
        <f>TREND(Calculations!$E119:$F119,Calculations!$E$96:$F$96,'BFoEToFU-LDVs-passengers'!I$1)</f>
        <v>0</v>
      </c>
      <c r="J3" s="6">
        <f>TREND(Calculations!$E119:$F119,Calculations!$E$96:$F$96,'BFoEToFU-LDVs-passengers'!J$1)</f>
        <v>0</v>
      </c>
      <c r="K3" s="6">
        <f>TREND(Calculations!$E119:$F119,Calculations!$E$96:$F$96,'BFoEToFU-LDVs-passengers'!K$1)</f>
        <v>0</v>
      </c>
      <c r="L3" s="6">
        <f>TREND(Calculations!$E119:$F119,Calculations!$E$96:$F$96,'BFoEToFU-LDVs-passengers'!L$1)</f>
        <v>0</v>
      </c>
      <c r="M3" s="6">
        <f>TREND(Calculations!$F119:$G119,Calculations!$F$96:$G$96,'BFoEToFU-LDVs-passengers'!M$1)</f>
        <v>0</v>
      </c>
      <c r="N3" s="6">
        <f>TREND(Calculations!$F119:$G119,Calculations!$F$96:$G$96,'BFoEToFU-LDVs-passengers'!N$1)</f>
        <v>0</v>
      </c>
      <c r="O3" s="6">
        <f>TREND(Calculations!$F119:$G119,Calculations!$F$96:$G$96,'BFoEToFU-LDVs-passengers'!O$1)</f>
        <v>0</v>
      </c>
      <c r="P3" s="6">
        <f>TREND(Calculations!$F119:$G119,Calculations!$F$96:$G$96,'BFoEToFU-LDVs-passengers'!P$1)</f>
        <v>0</v>
      </c>
      <c r="Q3" s="6">
        <f>TREND(Calculations!$F119:$G119,Calculations!$F$96:$G$96,'BFoEToFU-LDVs-passengers'!Q$1)</f>
        <v>0</v>
      </c>
      <c r="R3" s="6">
        <f>TREND(Calculations!$G119:$H119,Calculations!$G$96:$H$96,'BFoEToFU-LDVs-passengers'!R$1)</f>
        <v>0</v>
      </c>
      <c r="S3" s="6">
        <f>TREND(Calculations!$G119:$H119,Calculations!$G$96:$H$96,'BFoEToFU-LDVs-passengers'!S$1)</f>
        <v>0</v>
      </c>
      <c r="T3" s="6">
        <f>TREND(Calculations!$G119:$H119,Calculations!$G$96:$H$96,'BFoEToFU-LDVs-passengers'!T$1)</f>
        <v>0</v>
      </c>
      <c r="U3" s="6">
        <f>TREND(Calculations!$G119:$H119,Calculations!$G$96:$H$96,'BFoEToFU-LDVs-passengers'!U$1)</f>
        <v>0</v>
      </c>
      <c r="V3" s="6">
        <f>TREND(Calculations!$G119:$H119,Calculations!$G$96:$H$96,'BFoEToFU-LDVs-passengers'!V$1)</f>
        <v>0</v>
      </c>
      <c r="W3" s="6">
        <f>TREND(Calculations!$H119:$I119,Calculations!$H$96:$I$96,'BFoEToFU-LDVs-passengers'!W$1)</f>
        <v>0</v>
      </c>
      <c r="X3" s="6">
        <f>TREND(Calculations!$H119:$I119,Calculations!$H$96:$I$96,'BFoEToFU-LDVs-passengers'!X$1)</f>
        <v>0</v>
      </c>
      <c r="Y3" s="6">
        <f>TREND(Calculations!$H119:$I119,Calculations!$H$96:$I$96,'BFoEToFU-LDVs-passengers'!Y$1)</f>
        <v>0</v>
      </c>
      <c r="Z3" s="6">
        <f>TREND(Calculations!$H119:$I119,Calculations!$H$96:$I$96,'BFoEToFU-LDVs-passengers'!Z$1)</f>
        <v>0</v>
      </c>
      <c r="AA3" s="6">
        <f>TREND(Calculations!$H119:$I119,Calculations!$H$96:$I$96,'BFoEToFU-LDVs-passengers'!AA$1)</f>
        <v>0</v>
      </c>
      <c r="AB3" s="6">
        <f>TREND(Calculations!$I119:$J119,Calculations!$I$96:$J$96,'BFoEToFU-LDVs-passengers'!AB$1)</f>
        <v>0</v>
      </c>
      <c r="AC3" s="6">
        <f>TREND(Calculations!$I119:$J119,Calculations!$I$96:$J$96,'BFoEToFU-LDVs-passengers'!AC$1)</f>
        <v>0</v>
      </c>
      <c r="AD3" s="6">
        <f>TREND(Calculations!$I119:$J119,Calculations!$I$96:$J$96,'BFoEToFU-LDVs-passengers'!AD$1)</f>
        <v>0</v>
      </c>
      <c r="AE3" s="6">
        <f>TREND(Calculations!$I119:$J119,Calculations!$I$96:$J$96,'BFoEToFU-LDVs-passengers'!AE$1)</f>
        <v>0</v>
      </c>
      <c r="AF3" s="6">
        <f>TREND(Calculations!$I119:$J119,Calculations!$I$96:$J$96,'BFoEToFU-LDVs-passengers'!AF$1)</f>
        <v>0</v>
      </c>
      <c r="AG3" s="6">
        <f>TREND(Calculations!$J119:$K119,Calculations!$J$96:$K$96,'BFoEToFU-LDVs-passengers'!AG$1)</f>
        <v>0</v>
      </c>
      <c r="AH3" s="6">
        <f>TREND(Calculations!$J119:$K119,Calculations!$J$96:$K$96,'BFoEToFU-LDVs-passengers'!AH$1)</f>
        <v>0</v>
      </c>
      <c r="AI3" s="6">
        <f>TREND(Calculations!$J119:$K119,Calculations!$J$96:$K$96,'BFoEToFU-LDVs-passengers'!AI$1)</f>
        <v>0</v>
      </c>
      <c r="AJ3" s="6">
        <f>TREND(Calculations!$J119:$K119,Calculations!$J$96:$K$96,'BFoEToFU-LDVs-passengers'!AJ$1)</f>
        <v>0</v>
      </c>
      <c r="AK3" s="6">
        <f>TREND(Calculations!$J119:$K119,Calculations!$J$96:$K$96,'BFoEToFU-LDVs-passengers'!AK$1)</f>
        <v>0</v>
      </c>
    </row>
    <row r="4" spans="1:37" s="6" customFormat="1" x14ac:dyDescent="0.35">
      <c r="A4" s="348" t="s">
        <v>4</v>
      </c>
      <c r="B4" s="6">
        <f>TREND(Calculations!$D120:$E120,Calculations!$D$96:$E$96,'BFoEToFU-LDVs-passengers'!B$1)</f>
        <v>0</v>
      </c>
      <c r="C4" s="6">
        <f>TREND(Calculations!$D120:$E120,Calculations!$D$96:$E$96,'BFoEToFU-LDVs-passengers'!C$1)</f>
        <v>0</v>
      </c>
      <c r="D4" s="6">
        <f>TREND(Calculations!$D120:$E120,Calculations!$D$96:$E$96,'BFoEToFU-LDVs-passengers'!D$1)</f>
        <v>0</v>
      </c>
      <c r="E4" s="6">
        <f>TREND(Calculations!$D120:$E120,Calculations!$D$96:$E$96,'BFoEToFU-LDVs-passengers'!E$1)</f>
        <v>0</v>
      </c>
      <c r="F4" s="6">
        <f>TREND(Calculations!$D120:$E120,Calculations!$D$96:$E$96,'BFoEToFU-LDVs-passengers'!F$1)</f>
        <v>0</v>
      </c>
      <c r="G4" s="6">
        <f>TREND(Calculations!$D120:$E120,Calculations!$D$96:$E$96,'BFoEToFU-LDVs-passengers'!G$1)</f>
        <v>0</v>
      </c>
      <c r="H4" s="6">
        <f>TREND(Calculations!$E120:$F120,Calculations!$E$96:$F$96,'BFoEToFU-LDVs-passengers'!H$1)</f>
        <v>0</v>
      </c>
      <c r="I4" s="6">
        <f>TREND(Calculations!$E120:$F120,Calculations!$E$96:$F$96,'BFoEToFU-LDVs-passengers'!I$1)</f>
        <v>0</v>
      </c>
      <c r="J4" s="6">
        <f>TREND(Calculations!$E120:$F120,Calculations!$E$96:$F$96,'BFoEToFU-LDVs-passengers'!J$1)</f>
        <v>0</v>
      </c>
      <c r="K4" s="6">
        <f>TREND(Calculations!$E120:$F120,Calculations!$E$96:$F$96,'BFoEToFU-LDVs-passengers'!K$1)</f>
        <v>0</v>
      </c>
      <c r="L4" s="6">
        <f>TREND(Calculations!$E120:$F120,Calculations!$E$96:$F$96,'BFoEToFU-LDVs-passengers'!L$1)</f>
        <v>0</v>
      </c>
      <c r="M4" s="6">
        <f>TREND(Calculations!$F120:$G120,Calculations!$F$96:$G$96,'BFoEToFU-LDVs-passengers'!M$1)</f>
        <v>0</v>
      </c>
      <c r="N4" s="6">
        <f>TREND(Calculations!$F120:$G120,Calculations!$F$96:$G$96,'BFoEToFU-LDVs-passengers'!N$1)</f>
        <v>0</v>
      </c>
      <c r="O4" s="6">
        <f>TREND(Calculations!$F120:$G120,Calculations!$F$96:$G$96,'BFoEToFU-LDVs-passengers'!O$1)</f>
        <v>0</v>
      </c>
      <c r="P4" s="6">
        <f>TREND(Calculations!$F120:$G120,Calculations!$F$96:$G$96,'BFoEToFU-LDVs-passengers'!P$1)</f>
        <v>0</v>
      </c>
      <c r="Q4" s="6">
        <f>TREND(Calculations!$F120:$G120,Calculations!$F$96:$G$96,'BFoEToFU-LDVs-passengers'!Q$1)</f>
        <v>0</v>
      </c>
      <c r="R4" s="6">
        <f>TREND(Calculations!$G120:$H120,Calculations!$G$96:$H$96,'BFoEToFU-LDVs-passengers'!R$1)</f>
        <v>0</v>
      </c>
      <c r="S4" s="6">
        <f>TREND(Calculations!$G120:$H120,Calculations!$G$96:$H$96,'BFoEToFU-LDVs-passengers'!S$1)</f>
        <v>0</v>
      </c>
      <c r="T4" s="6">
        <f>TREND(Calculations!$G120:$H120,Calculations!$G$96:$H$96,'BFoEToFU-LDVs-passengers'!T$1)</f>
        <v>0</v>
      </c>
      <c r="U4" s="6">
        <f>TREND(Calculations!$G120:$H120,Calculations!$G$96:$H$96,'BFoEToFU-LDVs-passengers'!U$1)</f>
        <v>0</v>
      </c>
      <c r="V4" s="6">
        <f>TREND(Calculations!$G120:$H120,Calculations!$G$96:$H$96,'BFoEToFU-LDVs-passengers'!V$1)</f>
        <v>0</v>
      </c>
      <c r="W4" s="6">
        <f>TREND(Calculations!$H120:$I120,Calculations!$H$96:$I$96,'BFoEToFU-LDVs-passengers'!W$1)</f>
        <v>0</v>
      </c>
      <c r="X4" s="6">
        <f>TREND(Calculations!$H120:$I120,Calculations!$H$96:$I$96,'BFoEToFU-LDVs-passengers'!X$1)</f>
        <v>0</v>
      </c>
      <c r="Y4" s="6">
        <f>TREND(Calculations!$H120:$I120,Calculations!$H$96:$I$96,'BFoEToFU-LDVs-passengers'!Y$1)</f>
        <v>0</v>
      </c>
      <c r="Z4" s="6">
        <f>TREND(Calculations!$H120:$I120,Calculations!$H$96:$I$96,'BFoEToFU-LDVs-passengers'!Z$1)</f>
        <v>0</v>
      </c>
      <c r="AA4" s="6">
        <f>TREND(Calculations!$H120:$I120,Calculations!$H$96:$I$96,'BFoEToFU-LDVs-passengers'!AA$1)</f>
        <v>0</v>
      </c>
      <c r="AB4" s="6">
        <f>TREND(Calculations!$I120:$J120,Calculations!$I$96:$J$96,'BFoEToFU-LDVs-passengers'!AB$1)</f>
        <v>0</v>
      </c>
      <c r="AC4" s="6">
        <f>TREND(Calculations!$I120:$J120,Calculations!$I$96:$J$96,'BFoEToFU-LDVs-passengers'!AC$1)</f>
        <v>0</v>
      </c>
      <c r="AD4" s="6">
        <f>TREND(Calculations!$I120:$J120,Calculations!$I$96:$J$96,'BFoEToFU-LDVs-passengers'!AD$1)</f>
        <v>0</v>
      </c>
      <c r="AE4" s="6">
        <f>TREND(Calculations!$I120:$J120,Calculations!$I$96:$J$96,'BFoEToFU-LDVs-passengers'!AE$1)</f>
        <v>0</v>
      </c>
      <c r="AF4" s="6">
        <f>TREND(Calculations!$I120:$J120,Calculations!$I$96:$J$96,'BFoEToFU-LDVs-passengers'!AF$1)</f>
        <v>0</v>
      </c>
      <c r="AG4" s="6">
        <f>TREND(Calculations!$J120:$K120,Calculations!$J$96:$K$96,'BFoEToFU-LDVs-passengers'!AG$1)</f>
        <v>0</v>
      </c>
      <c r="AH4" s="6">
        <f>TREND(Calculations!$J120:$K120,Calculations!$J$96:$K$96,'BFoEToFU-LDVs-passengers'!AH$1)</f>
        <v>0</v>
      </c>
      <c r="AI4" s="6">
        <f>TREND(Calculations!$J120:$K120,Calculations!$J$96:$K$96,'BFoEToFU-LDVs-passengers'!AI$1)</f>
        <v>0</v>
      </c>
      <c r="AJ4" s="6">
        <f>TREND(Calculations!$J120:$K120,Calculations!$J$96:$K$96,'BFoEToFU-LDVs-passengers'!AJ$1)</f>
        <v>0</v>
      </c>
      <c r="AK4" s="6">
        <f>TREND(Calculations!$J120:$K120,Calculations!$J$96:$K$96,'BFoEToFU-LDVs-passengers'!AK$1)</f>
        <v>0</v>
      </c>
    </row>
    <row r="5" spans="1:37" s="6" customFormat="1" x14ac:dyDescent="0.35">
      <c r="A5" s="348" t="s">
        <v>5</v>
      </c>
      <c r="B5" s="6">
        <f>TREND(Calculations!$D121:$E121,Calculations!$D$96:$E$96,'BFoEToFU-LDVs-passengers'!B$1)</f>
        <v>0.66</v>
      </c>
      <c r="C5" s="6">
        <f>TREND(Calculations!$D121:$E121,Calculations!$D$96:$E$96,'BFoEToFU-LDVs-passengers'!C$1)</f>
        <v>0.66</v>
      </c>
      <c r="D5" s="6">
        <f>TREND(Calculations!$D121:$E121,Calculations!$D$96:$E$96,'BFoEToFU-LDVs-passengers'!D$1)</f>
        <v>0.66</v>
      </c>
      <c r="E5" s="6">
        <f>TREND(Calculations!$D121:$E121,Calculations!$D$96:$E$96,'BFoEToFU-LDVs-passengers'!E$1)</f>
        <v>0.66</v>
      </c>
      <c r="F5" s="6">
        <f>TREND(Calculations!$D121:$E121,Calculations!$D$96:$E$96,'BFoEToFU-LDVs-passengers'!F$1)</f>
        <v>0.66</v>
      </c>
      <c r="G5" s="6">
        <f>TREND(Calculations!$D121:$E121,Calculations!$D$96:$E$96,'BFoEToFU-LDVs-passengers'!G$1)</f>
        <v>0.66</v>
      </c>
      <c r="H5" s="6">
        <f>TREND(Calculations!$E121:$F121,Calculations!$E$96:$F$96,'BFoEToFU-LDVs-passengers'!H$1)</f>
        <v>0.66</v>
      </c>
      <c r="I5" s="6">
        <f>TREND(Calculations!$E121:$F121,Calculations!$E$96:$F$96,'BFoEToFU-LDVs-passengers'!I$1)</f>
        <v>0.66</v>
      </c>
      <c r="J5" s="6">
        <f>TREND(Calculations!$E121:$F121,Calculations!$E$96:$F$96,'BFoEToFU-LDVs-passengers'!J$1)</f>
        <v>0.66</v>
      </c>
      <c r="K5" s="6">
        <f>TREND(Calculations!$E121:$F121,Calculations!$E$96:$F$96,'BFoEToFU-LDVs-passengers'!K$1)</f>
        <v>0.66</v>
      </c>
      <c r="L5" s="6">
        <f>TREND(Calculations!$E121:$F121,Calculations!$E$96:$F$96,'BFoEToFU-LDVs-passengers'!L$1)</f>
        <v>0.66</v>
      </c>
      <c r="M5" s="6">
        <f>TREND(Calculations!$F121:$G121,Calculations!$F$96:$G$96,'BFoEToFU-LDVs-passengers'!M$1)</f>
        <v>0.66</v>
      </c>
      <c r="N5" s="6">
        <f>TREND(Calculations!$F121:$G121,Calculations!$F$96:$G$96,'BFoEToFU-LDVs-passengers'!N$1)</f>
        <v>0.66</v>
      </c>
      <c r="O5" s="6">
        <f>TREND(Calculations!$F121:$G121,Calculations!$F$96:$G$96,'BFoEToFU-LDVs-passengers'!O$1)</f>
        <v>0.66</v>
      </c>
      <c r="P5" s="6">
        <f>TREND(Calculations!$F121:$G121,Calculations!$F$96:$G$96,'BFoEToFU-LDVs-passengers'!P$1)</f>
        <v>0.66</v>
      </c>
      <c r="Q5" s="6">
        <f>TREND(Calculations!$F121:$G121,Calculations!$F$96:$G$96,'BFoEToFU-LDVs-passengers'!Q$1)</f>
        <v>0.66</v>
      </c>
      <c r="R5" s="6">
        <f>TREND(Calculations!$G121:$H121,Calculations!$G$96:$H$96,'BFoEToFU-LDVs-passengers'!R$1)</f>
        <v>0.66</v>
      </c>
      <c r="S5" s="6">
        <f>TREND(Calculations!$G121:$H121,Calculations!$G$96:$H$96,'BFoEToFU-LDVs-passengers'!S$1)</f>
        <v>0.66</v>
      </c>
      <c r="T5" s="6">
        <f>TREND(Calculations!$G121:$H121,Calculations!$G$96:$H$96,'BFoEToFU-LDVs-passengers'!T$1)</f>
        <v>0.66</v>
      </c>
      <c r="U5" s="6">
        <f>TREND(Calculations!$G121:$H121,Calculations!$G$96:$H$96,'BFoEToFU-LDVs-passengers'!U$1)</f>
        <v>0.66</v>
      </c>
      <c r="V5" s="6">
        <f>TREND(Calculations!$G121:$H121,Calculations!$G$96:$H$96,'BFoEToFU-LDVs-passengers'!V$1)</f>
        <v>0.66</v>
      </c>
      <c r="W5" s="6">
        <f>TREND(Calculations!$H121:$I121,Calculations!$H$96:$I$96,'BFoEToFU-LDVs-passengers'!W$1)</f>
        <v>0.66</v>
      </c>
      <c r="X5" s="6">
        <f>TREND(Calculations!$H121:$I121,Calculations!$H$96:$I$96,'BFoEToFU-LDVs-passengers'!X$1)</f>
        <v>0.66</v>
      </c>
      <c r="Y5" s="6">
        <f>TREND(Calculations!$H121:$I121,Calculations!$H$96:$I$96,'BFoEToFU-LDVs-passengers'!Y$1)</f>
        <v>0.66</v>
      </c>
      <c r="Z5" s="6">
        <f>TREND(Calculations!$H121:$I121,Calculations!$H$96:$I$96,'BFoEToFU-LDVs-passengers'!Z$1)</f>
        <v>0.66</v>
      </c>
      <c r="AA5" s="6">
        <f>TREND(Calculations!$H121:$I121,Calculations!$H$96:$I$96,'BFoEToFU-LDVs-passengers'!AA$1)</f>
        <v>0.66</v>
      </c>
      <c r="AB5" s="6">
        <f>TREND(Calculations!$I121:$J121,Calculations!$I$96:$J$96,'BFoEToFU-LDVs-passengers'!AB$1)</f>
        <v>0.66</v>
      </c>
      <c r="AC5" s="6">
        <f>TREND(Calculations!$I121:$J121,Calculations!$I$96:$J$96,'BFoEToFU-LDVs-passengers'!AC$1)</f>
        <v>0.66</v>
      </c>
      <c r="AD5" s="6">
        <f>TREND(Calculations!$I121:$J121,Calculations!$I$96:$J$96,'BFoEToFU-LDVs-passengers'!AD$1)</f>
        <v>0.66</v>
      </c>
      <c r="AE5" s="6">
        <f>TREND(Calculations!$I121:$J121,Calculations!$I$96:$J$96,'BFoEToFU-LDVs-passengers'!AE$1)</f>
        <v>0.66</v>
      </c>
      <c r="AF5" s="6">
        <f>TREND(Calculations!$I121:$J121,Calculations!$I$96:$J$96,'BFoEToFU-LDVs-passengers'!AF$1)</f>
        <v>0.66</v>
      </c>
      <c r="AG5" s="6">
        <f>TREND(Calculations!$J121:$K121,Calculations!$J$96:$K$96,'BFoEToFU-LDVs-passengers'!AG$1)</f>
        <v>0.66</v>
      </c>
      <c r="AH5" s="6">
        <f>TREND(Calculations!$J121:$K121,Calculations!$J$96:$K$96,'BFoEToFU-LDVs-passengers'!AH$1)</f>
        <v>0.66</v>
      </c>
      <c r="AI5" s="6">
        <f>TREND(Calculations!$J121:$K121,Calculations!$J$96:$K$96,'BFoEToFU-LDVs-passengers'!AI$1)</f>
        <v>0.66</v>
      </c>
      <c r="AJ5" s="6">
        <f>TREND(Calculations!$J121:$K121,Calculations!$J$96:$K$96,'BFoEToFU-LDVs-passengers'!AJ$1)</f>
        <v>0.66</v>
      </c>
      <c r="AK5" s="6">
        <f>TREND(Calculations!$J121:$K121,Calculations!$J$96:$K$96,'BFoEToFU-LDVs-passengers'!AK$1)</f>
        <v>0.66</v>
      </c>
    </row>
    <row r="6" spans="1:37" s="6" customFormat="1" x14ac:dyDescent="0.35">
      <c r="A6" s="348" t="s">
        <v>8</v>
      </c>
      <c r="B6" s="6">
        <f>TREND(Calculations!$D122:$E122,Calculations!$D$96:$E$96,'BFoEToFU-LDVs-passengers'!B$1)</f>
        <v>0</v>
      </c>
      <c r="C6" s="6">
        <f>TREND(Calculations!$D122:$E122,Calculations!$D$96:$E$96,'BFoEToFU-LDVs-passengers'!C$1)</f>
        <v>0</v>
      </c>
      <c r="D6" s="6">
        <f>TREND(Calculations!$D122:$E122,Calculations!$D$96:$E$96,'BFoEToFU-LDVs-passengers'!D$1)</f>
        <v>0</v>
      </c>
      <c r="E6" s="6">
        <f>TREND(Calculations!$D122:$E122,Calculations!$D$96:$E$96,'BFoEToFU-LDVs-passengers'!E$1)</f>
        <v>0</v>
      </c>
      <c r="F6" s="6">
        <f>TREND(Calculations!$D122:$E122,Calculations!$D$96:$E$96,'BFoEToFU-LDVs-passengers'!F$1)</f>
        <v>0</v>
      </c>
      <c r="G6" s="6">
        <f>TREND(Calculations!$D122:$E122,Calculations!$D$96:$E$96,'BFoEToFU-LDVs-passengers'!G$1)</f>
        <v>0</v>
      </c>
      <c r="H6" s="6">
        <f>TREND(Calculations!$E122:$F122,Calculations!$E$96:$F$96,'BFoEToFU-LDVs-passengers'!H$1)</f>
        <v>0</v>
      </c>
      <c r="I6" s="6">
        <f>TREND(Calculations!$E122:$F122,Calculations!$E$96:$F$96,'BFoEToFU-LDVs-passengers'!I$1)</f>
        <v>0</v>
      </c>
      <c r="J6" s="6">
        <f>TREND(Calculations!$E122:$F122,Calculations!$E$96:$F$96,'BFoEToFU-LDVs-passengers'!J$1)</f>
        <v>0</v>
      </c>
      <c r="K6" s="6">
        <f>TREND(Calculations!$E122:$F122,Calculations!$E$96:$F$96,'BFoEToFU-LDVs-passengers'!K$1)</f>
        <v>0</v>
      </c>
      <c r="L6" s="6">
        <f>TREND(Calculations!$E122:$F122,Calculations!$E$96:$F$96,'BFoEToFU-LDVs-passengers'!L$1)</f>
        <v>0</v>
      </c>
      <c r="M6" s="6">
        <f>TREND(Calculations!$F122:$G122,Calculations!$F$96:$G$96,'BFoEToFU-LDVs-passengers'!M$1)</f>
        <v>0</v>
      </c>
      <c r="N6" s="6">
        <f>TREND(Calculations!$F122:$G122,Calculations!$F$96:$G$96,'BFoEToFU-LDVs-passengers'!N$1)</f>
        <v>0</v>
      </c>
      <c r="O6" s="6">
        <f>TREND(Calculations!$F122:$G122,Calculations!$F$96:$G$96,'BFoEToFU-LDVs-passengers'!O$1)</f>
        <v>0</v>
      </c>
      <c r="P6" s="6">
        <f>TREND(Calculations!$F122:$G122,Calculations!$F$96:$G$96,'BFoEToFU-LDVs-passengers'!P$1)</f>
        <v>0</v>
      </c>
      <c r="Q6" s="6">
        <f>TREND(Calculations!$F122:$G122,Calculations!$F$96:$G$96,'BFoEToFU-LDVs-passengers'!Q$1)</f>
        <v>0</v>
      </c>
      <c r="R6" s="6">
        <f>TREND(Calculations!$G122:$H122,Calculations!$G$96:$H$96,'BFoEToFU-LDVs-passengers'!R$1)</f>
        <v>0</v>
      </c>
      <c r="S6" s="6">
        <f>TREND(Calculations!$G122:$H122,Calculations!$G$96:$H$96,'BFoEToFU-LDVs-passengers'!S$1)</f>
        <v>0</v>
      </c>
      <c r="T6" s="6">
        <f>TREND(Calculations!$G122:$H122,Calculations!$G$96:$H$96,'BFoEToFU-LDVs-passengers'!T$1)</f>
        <v>0</v>
      </c>
      <c r="U6" s="6">
        <f>TREND(Calculations!$G122:$H122,Calculations!$G$96:$H$96,'BFoEToFU-LDVs-passengers'!U$1)</f>
        <v>0</v>
      </c>
      <c r="V6" s="6">
        <f>TREND(Calculations!$G122:$H122,Calculations!$G$96:$H$96,'BFoEToFU-LDVs-passengers'!V$1)</f>
        <v>0</v>
      </c>
      <c r="W6" s="6">
        <f>TREND(Calculations!$H122:$I122,Calculations!$H$96:$I$96,'BFoEToFU-LDVs-passengers'!W$1)</f>
        <v>0</v>
      </c>
      <c r="X6" s="6">
        <f>TREND(Calculations!$H122:$I122,Calculations!$H$96:$I$96,'BFoEToFU-LDVs-passengers'!X$1)</f>
        <v>0</v>
      </c>
      <c r="Y6" s="6">
        <f>TREND(Calculations!$H122:$I122,Calculations!$H$96:$I$96,'BFoEToFU-LDVs-passengers'!Y$1)</f>
        <v>0</v>
      </c>
      <c r="Z6" s="6">
        <f>TREND(Calculations!$H122:$I122,Calculations!$H$96:$I$96,'BFoEToFU-LDVs-passengers'!Z$1)</f>
        <v>0</v>
      </c>
      <c r="AA6" s="6">
        <f>TREND(Calculations!$H122:$I122,Calculations!$H$96:$I$96,'BFoEToFU-LDVs-passengers'!AA$1)</f>
        <v>0</v>
      </c>
      <c r="AB6" s="6">
        <f>TREND(Calculations!$I122:$J122,Calculations!$I$96:$J$96,'BFoEToFU-LDVs-passengers'!AB$1)</f>
        <v>0</v>
      </c>
      <c r="AC6" s="6">
        <f>TREND(Calculations!$I122:$J122,Calculations!$I$96:$J$96,'BFoEToFU-LDVs-passengers'!AC$1)</f>
        <v>0</v>
      </c>
      <c r="AD6" s="6">
        <f>TREND(Calculations!$I122:$J122,Calculations!$I$96:$J$96,'BFoEToFU-LDVs-passengers'!AD$1)</f>
        <v>0</v>
      </c>
      <c r="AE6" s="6">
        <f>TREND(Calculations!$I122:$J122,Calculations!$I$96:$J$96,'BFoEToFU-LDVs-passengers'!AE$1)</f>
        <v>0</v>
      </c>
      <c r="AF6" s="6">
        <f>TREND(Calculations!$I122:$J122,Calculations!$I$96:$J$96,'BFoEToFU-LDVs-passengers'!AF$1)</f>
        <v>0</v>
      </c>
      <c r="AG6" s="6">
        <f>TREND(Calculations!$J122:$K122,Calculations!$J$96:$K$96,'BFoEToFU-LDVs-passengers'!AG$1)</f>
        <v>0</v>
      </c>
      <c r="AH6" s="6">
        <f>TREND(Calculations!$J122:$K122,Calculations!$J$96:$K$96,'BFoEToFU-LDVs-passengers'!AH$1)</f>
        <v>0</v>
      </c>
      <c r="AI6" s="6">
        <f>TREND(Calculations!$J122:$K122,Calculations!$J$96:$K$96,'BFoEToFU-LDVs-passengers'!AI$1)</f>
        <v>0</v>
      </c>
      <c r="AJ6" s="6">
        <f>TREND(Calculations!$J122:$K122,Calculations!$J$96:$K$96,'BFoEToFU-LDVs-passengers'!AJ$1)</f>
        <v>0</v>
      </c>
      <c r="AK6" s="6">
        <f>TREND(Calculations!$J122:$K122,Calculations!$J$96:$K$96,'BFoEToFU-LDVs-passengers'!AK$1)</f>
        <v>0</v>
      </c>
    </row>
    <row r="7" spans="1:37" s="6" customFormat="1" x14ac:dyDescent="0.35">
      <c r="A7" s="348" t="s">
        <v>7</v>
      </c>
      <c r="B7" s="6">
        <f>TREND(Calculations!$D123:$E123,Calculations!$D$96:$E$96,'BFoEToFU-LDVs-passengers'!B$1)</f>
        <v>0</v>
      </c>
      <c r="C7" s="6">
        <f>TREND(Calculations!$D123:$E123,Calculations!$D$96:$E$96,'BFoEToFU-LDVs-passengers'!C$1)</f>
        <v>0</v>
      </c>
      <c r="D7" s="6">
        <f>TREND(Calculations!$D123:$E123,Calculations!$D$96:$E$96,'BFoEToFU-LDVs-passengers'!D$1)</f>
        <v>0</v>
      </c>
      <c r="E7" s="6">
        <f>TREND(Calculations!$D123:$E123,Calculations!$D$96:$E$96,'BFoEToFU-LDVs-passengers'!E$1)</f>
        <v>0</v>
      </c>
      <c r="F7" s="6">
        <f>TREND(Calculations!$D123:$E123,Calculations!$D$96:$E$96,'BFoEToFU-LDVs-passengers'!F$1)</f>
        <v>0</v>
      </c>
      <c r="G7" s="6">
        <f>TREND(Calculations!$D123:$E123,Calculations!$D$96:$E$96,'BFoEToFU-LDVs-passengers'!G$1)</f>
        <v>0</v>
      </c>
      <c r="H7" s="6">
        <f>TREND(Calculations!$E123:$F123,Calculations!$E$96:$F$96,'BFoEToFU-LDVs-passengers'!H$1)</f>
        <v>0</v>
      </c>
      <c r="I7" s="6">
        <f>TREND(Calculations!$E123:$F123,Calculations!$E$96:$F$96,'BFoEToFU-LDVs-passengers'!I$1)</f>
        <v>0</v>
      </c>
      <c r="J7" s="6">
        <f>TREND(Calculations!$E123:$F123,Calculations!$E$96:$F$96,'BFoEToFU-LDVs-passengers'!J$1)</f>
        <v>0</v>
      </c>
      <c r="K7" s="6">
        <f>TREND(Calculations!$E123:$F123,Calculations!$E$96:$F$96,'BFoEToFU-LDVs-passengers'!K$1)</f>
        <v>0</v>
      </c>
      <c r="L7" s="6">
        <f>TREND(Calculations!$E123:$F123,Calculations!$E$96:$F$96,'BFoEToFU-LDVs-passengers'!L$1)</f>
        <v>0</v>
      </c>
      <c r="M7" s="6">
        <f>TREND(Calculations!$F123:$G123,Calculations!$F$96:$G$96,'BFoEToFU-LDVs-passengers'!M$1)</f>
        <v>0</v>
      </c>
      <c r="N7" s="6">
        <f>TREND(Calculations!$F123:$G123,Calculations!$F$96:$G$96,'BFoEToFU-LDVs-passengers'!N$1)</f>
        <v>0</v>
      </c>
      <c r="O7" s="6">
        <f>TREND(Calculations!$F123:$G123,Calculations!$F$96:$G$96,'BFoEToFU-LDVs-passengers'!O$1)</f>
        <v>0</v>
      </c>
      <c r="P7" s="6">
        <f>TREND(Calculations!$F123:$G123,Calculations!$F$96:$G$96,'BFoEToFU-LDVs-passengers'!P$1)</f>
        <v>0</v>
      </c>
      <c r="Q7" s="6">
        <f>TREND(Calculations!$F123:$G123,Calculations!$F$96:$G$96,'BFoEToFU-LDVs-passengers'!Q$1)</f>
        <v>0</v>
      </c>
      <c r="R7" s="6">
        <f>TREND(Calculations!$G123:$H123,Calculations!$G$96:$H$96,'BFoEToFU-LDVs-passengers'!R$1)</f>
        <v>0</v>
      </c>
      <c r="S7" s="6">
        <f>TREND(Calculations!$G123:$H123,Calculations!$G$96:$H$96,'BFoEToFU-LDVs-passengers'!S$1)</f>
        <v>0</v>
      </c>
      <c r="T7" s="6">
        <f>TREND(Calculations!$G123:$H123,Calculations!$G$96:$H$96,'BFoEToFU-LDVs-passengers'!T$1)</f>
        <v>0</v>
      </c>
      <c r="U7" s="6">
        <f>TREND(Calculations!$G123:$H123,Calculations!$G$96:$H$96,'BFoEToFU-LDVs-passengers'!U$1)</f>
        <v>0</v>
      </c>
      <c r="V7" s="6">
        <f>TREND(Calculations!$G123:$H123,Calculations!$G$96:$H$96,'BFoEToFU-LDVs-passengers'!V$1)</f>
        <v>0</v>
      </c>
      <c r="W7" s="6">
        <f>TREND(Calculations!$H123:$I123,Calculations!$H$96:$I$96,'BFoEToFU-LDVs-passengers'!W$1)</f>
        <v>0</v>
      </c>
      <c r="X7" s="6">
        <f>TREND(Calculations!$H123:$I123,Calculations!$H$96:$I$96,'BFoEToFU-LDVs-passengers'!X$1)</f>
        <v>0</v>
      </c>
      <c r="Y7" s="6">
        <f>TREND(Calculations!$H123:$I123,Calculations!$H$96:$I$96,'BFoEToFU-LDVs-passengers'!Y$1)</f>
        <v>0</v>
      </c>
      <c r="Z7" s="6">
        <f>TREND(Calculations!$H123:$I123,Calculations!$H$96:$I$96,'BFoEToFU-LDVs-passengers'!Z$1)</f>
        <v>0</v>
      </c>
      <c r="AA7" s="6">
        <f>TREND(Calculations!$H123:$I123,Calculations!$H$96:$I$96,'BFoEToFU-LDVs-passengers'!AA$1)</f>
        <v>0</v>
      </c>
      <c r="AB7" s="6">
        <f>TREND(Calculations!$I123:$J123,Calculations!$I$96:$J$96,'BFoEToFU-LDVs-passengers'!AB$1)</f>
        <v>0</v>
      </c>
      <c r="AC7" s="6">
        <f>TREND(Calculations!$I123:$J123,Calculations!$I$96:$J$96,'BFoEToFU-LDVs-passengers'!AC$1)</f>
        <v>0</v>
      </c>
      <c r="AD7" s="6">
        <f>TREND(Calculations!$I123:$J123,Calculations!$I$96:$J$96,'BFoEToFU-LDVs-passengers'!AD$1)</f>
        <v>0</v>
      </c>
      <c r="AE7" s="6">
        <f>TREND(Calculations!$I123:$J123,Calculations!$I$96:$J$96,'BFoEToFU-LDVs-passengers'!AE$1)</f>
        <v>0</v>
      </c>
      <c r="AF7" s="6">
        <f>TREND(Calculations!$I123:$J123,Calculations!$I$96:$J$96,'BFoEToFU-LDVs-passengers'!AF$1)</f>
        <v>0</v>
      </c>
      <c r="AG7" s="6">
        <f>TREND(Calculations!$J123:$K123,Calculations!$J$96:$K$96,'BFoEToFU-LDVs-passengers'!AG$1)</f>
        <v>0</v>
      </c>
      <c r="AH7" s="6">
        <f>TREND(Calculations!$J123:$K123,Calculations!$J$96:$K$96,'BFoEToFU-LDVs-passengers'!AH$1)</f>
        <v>0</v>
      </c>
      <c r="AI7" s="6">
        <f>TREND(Calculations!$J123:$K123,Calculations!$J$96:$K$96,'BFoEToFU-LDVs-passengers'!AI$1)</f>
        <v>0</v>
      </c>
      <c r="AJ7" s="6">
        <f>TREND(Calculations!$J123:$K123,Calculations!$J$96:$K$96,'BFoEToFU-LDVs-passengers'!AJ$1)</f>
        <v>0</v>
      </c>
      <c r="AK7" s="6">
        <f>TREND(Calculations!$J123:$K123,Calculations!$J$96:$K$96,'BFoEToFU-LDVs-passengers'!AK$1)</f>
        <v>0</v>
      </c>
    </row>
    <row r="8" spans="1:37" s="6" customFormat="1" ht="14.5" customHeight="1" x14ac:dyDescent="0.35">
      <c r="A8" s="348" t="s">
        <v>6</v>
      </c>
      <c r="B8" s="6">
        <f>TREND(Calculations!$D124:$E124,Calculations!$D$96:$E$96,'BFoEToFU-LDVs-passengers'!B$1)</f>
        <v>0</v>
      </c>
      <c r="C8" s="6">
        <f>TREND(Calculations!$D124:$E124,Calculations!$D$96:$E$96,'BFoEToFU-LDVs-passengers'!C$1)</f>
        <v>0</v>
      </c>
      <c r="D8" s="6">
        <f>TREND(Calculations!$D124:$E124,Calculations!$D$96:$E$96,'BFoEToFU-LDVs-passengers'!D$1)</f>
        <v>0</v>
      </c>
      <c r="E8" s="6">
        <f>TREND(Calculations!$D124:$E124,Calculations!$D$96:$E$96,'BFoEToFU-LDVs-passengers'!E$1)</f>
        <v>0</v>
      </c>
      <c r="F8" s="6">
        <f>TREND(Calculations!$D124:$E124,Calculations!$D$96:$E$96,'BFoEToFU-LDVs-passengers'!F$1)</f>
        <v>0</v>
      </c>
      <c r="G8" s="6">
        <f>TREND(Calculations!$D124:$E124,Calculations!$D$96:$E$96,'BFoEToFU-LDVs-passengers'!G$1)</f>
        <v>0</v>
      </c>
      <c r="H8" s="6">
        <f>TREND(Calculations!$E124:$F124,Calculations!$E$96:$F$96,'BFoEToFU-LDVs-passengers'!H$1)</f>
        <v>0</v>
      </c>
      <c r="I8" s="6">
        <f>TREND(Calculations!$E124:$F124,Calculations!$E$96:$F$96,'BFoEToFU-LDVs-passengers'!I$1)</f>
        <v>0</v>
      </c>
      <c r="J8" s="6">
        <f>TREND(Calculations!$E124:$F124,Calculations!$E$96:$F$96,'BFoEToFU-LDVs-passengers'!J$1)</f>
        <v>0</v>
      </c>
      <c r="K8" s="6">
        <f>TREND(Calculations!$E124:$F124,Calculations!$E$96:$F$96,'BFoEToFU-LDVs-passengers'!K$1)</f>
        <v>0</v>
      </c>
      <c r="L8" s="6">
        <f>TREND(Calculations!$E124:$F124,Calculations!$E$96:$F$96,'BFoEToFU-LDVs-passengers'!L$1)</f>
        <v>0</v>
      </c>
      <c r="M8" s="6">
        <f>TREND(Calculations!$F124:$G124,Calculations!$F$96:$G$96,'BFoEToFU-LDVs-passengers'!M$1)</f>
        <v>0</v>
      </c>
      <c r="N8" s="6">
        <f>TREND(Calculations!$F124:$G124,Calculations!$F$96:$G$96,'BFoEToFU-LDVs-passengers'!N$1)</f>
        <v>0</v>
      </c>
      <c r="O8" s="6">
        <f>TREND(Calculations!$F124:$G124,Calculations!$F$96:$G$96,'BFoEToFU-LDVs-passengers'!O$1)</f>
        <v>0</v>
      </c>
      <c r="P8" s="6">
        <f>TREND(Calculations!$F124:$G124,Calculations!$F$96:$G$96,'BFoEToFU-LDVs-passengers'!P$1)</f>
        <v>0</v>
      </c>
      <c r="Q8" s="6">
        <f>TREND(Calculations!$F124:$G124,Calculations!$F$96:$G$96,'BFoEToFU-LDVs-passengers'!Q$1)</f>
        <v>0</v>
      </c>
      <c r="R8" s="6">
        <f>TREND(Calculations!$G124:$H124,Calculations!$G$96:$H$96,'BFoEToFU-LDVs-passengers'!R$1)</f>
        <v>0</v>
      </c>
      <c r="S8" s="6">
        <f>TREND(Calculations!$G124:$H124,Calculations!$G$96:$H$96,'BFoEToFU-LDVs-passengers'!S$1)</f>
        <v>0</v>
      </c>
      <c r="T8" s="6">
        <f>TREND(Calculations!$G124:$H124,Calculations!$G$96:$H$96,'BFoEToFU-LDVs-passengers'!T$1)</f>
        <v>0</v>
      </c>
      <c r="U8" s="6">
        <f>TREND(Calculations!$G124:$H124,Calculations!$G$96:$H$96,'BFoEToFU-LDVs-passengers'!U$1)</f>
        <v>0</v>
      </c>
      <c r="V8" s="6">
        <f>TREND(Calculations!$G124:$H124,Calculations!$G$96:$H$96,'BFoEToFU-LDVs-passengers'!V$1)</f>
        <v>0</v>
      </c>
      <c r="W8" s="6">
        <f>TREND(Calculations!$H124:$I124,Calculations!$H$96:$I$96,'BFoEToFU-LDVs-passengers'!W$1)</f>
        <v>0</v>
      </c>
      <c r="X8" s="6">
        <f>TREND(Calculations!$H124:$I124,Calculations!$H$96:$I$96,'BFoEToFU-LDVs-passengers'!X$1)</f>
        <v>0</v>
      </c>
      <c r="Y8" s="6">
        <f>TREND(Calculations!$H124:$I124,Calculations!$H$96:$I$96,'BFoEToFU-LDVs-passengers'!Y$1)</f>
        <v>0</v>
      </c>
      <c r="Z8" s="6">
        <f>TREND(Calculations!$H124:$I124,Calculations!$H$96:$I$96,'BFoEToFU-LDVs-passengers'!Z$1)</f>
        <v>0</v>
      </c>
      <c r="AA8" s="6">
        <f>TREND(Calculations!$H124:$I124,Calculations!$H$96:$I$96,'BFoEToFU-LDVs-passengers'!AA$1)</f>
        <v>0</v>
      </c>
      <c r="AB8" s="6">
        <f>TREND(Calculations!$I124:$J124,Calculations!$I$96:$J$96,'BFoEToFU-LDVs-passengers'!AB$1)</f>
        <v>0</v>
      </c>
      <c r="AC8" s="6">
        <f>TREND(Calculations!$I124:$J124,Calculations!$I$96:$J$96,'BFoEToFU-LDVs-passengers'!AC$1)</f>
        <v>0</v>
      </c>
      <c r="AD8" s="6">
        <f>TREND(Calculations!$I124:$J124,Calculations!$I$96:$J$96,'BFoEToFU-LDVs-passengers'!AD$1)</f>
        <v>0</v>
      </c>
      <c r="AE8" s="6">
        <f>TREND(Calculations!$I124:$J124,Calculations!$I$96:$J$96,'BFoEToFU-LDVs-passengers'!AE$1)</f>
        <v>0</v>
      </c>
      <c r="AF8" s="6">
        <f>TREND(Calculations!$I124:$J124,Calculations!$I$96:$J$96,'BFoEToFU-LDVs-passengers'!AF$1)</f>
        <v>0</v>
      </c>
      <c r="AG8" s="6">
        <f>TREND(Calculations!$J124:$K124,Calculations!$J$96:$K$96,'BFoEToFU-LDVs-passengers'!AG$1)</f>
        <v>0</v>
      </c>
      <c r="AH8" s="6">
        <f>TREND(Calculations!$J124:$K124,Calculations!$J$96:$K$96,'BFoEToFU-LDVs-passengers'!AH$1)</f>
        <v>0</v>
      </c>
      <c r="AI8" s="6">
        <f>TREND(Calculations!$J124:$K124,Calculations!$J$96:$K$96,'BFoEToFU-LDVs-passengers'!AI$1)</f>
        <v>0</v>
      </c>
      <c r="AJ8" s="6">
        <f>TREND(Calculations!$J124:$K124,Calculations!$J$96:$K$96,'BFoEToFU-LDVs-passengers'!AJ$1)</f>
        <v>0</v>
      </c>
      <c r="AK8" s="6">
        <f>TREND(Calculations!$J124:$K124,Calculations!$J$96:$K$96,'BFoEToFU-LDVs-passengers'!AK$1)</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pane xSplit="1" ySplit="1" topLeftCell="S2" activePane="bottomRight" state="frozen"/>
      <selection pane="topRight" activeCell="B1" sqref="B1"/>
      <selection pane="bottomLeft" activeCell="A2" sqref="A2"/>
      <selection pane="bottomRight" activeCell="AK2" sqref="B2:AK8"/>
    </sheetView>
  </sheetViews>
  <sheetFormatPr defaultColWidth="9.1796875" defaultRowHeight="14.5" x14ac:dyDescent="0.35"/>
  <cols>
    <col min="1" max="1" width="40.1796875" style="7" customWidth="1"/>
    <col min="2" max="26" width="10.54296875" style="7" bestFit="1" customWidth="1"/>
    <col min="27" max="16384" width="9.1796875" style="7"/>
  </cols>
  <sheetData>
    <row r="1" spans="1:37"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s="6" customFormat="1" x14ac:dyDescent="0.35">
      <c r="A2" s="348" t="s">
        <v>2</v>
      </c>
      <c r="B2" s="6">
        <f>TREND(Calculations!$D125:$E125,Calculations!$D$96:$E$96,'BFoEToFU-LDVs-passengers'!B$1)</f>
        <v>0</v>
      </c>
      <c r="C2" s="6">
        <f>TREND(Calculations!$D125:$E125,Calculations!$D$96:$E$96,'BFoEToFU-LDVs-passengers'!C$1)</f>
        <v>0</v>
      </c>
      <c r="D2" s="6">
        <f>TREND(Calculations!$D125:$E125,Calculations!$D$96:$E$96,'BFoEToFU-LDVs-passengers'!D$1)</f>
        <v>0</v>
      </c>
      <c r="E2" s="6">
        <f>TREND(Calculations!$D125:$E125,Calculations!$D$96:$E$96,'BFoEToFU-LDVs-passengers'!E$1)</f>
        <v>0</v>
      </c>
      <c r="F2" s="6">
        <f>TREND(Calculations!$D125:$E125,Calculations!$D$96:$E$96,'BFoEToFU-LDVs-passengers'!F$1)</f>
        <v>0</v>
      </c>
      <c r="G2" s="6">
        <f>TREND(Calculations!$D125:$E125,Calculations!$D$96:$E$96,'BFoEToFU-LDVs-passengers'!G$1)</f>
        <v>0</v>
      </c>
      <c r="H2" s="6">
        <f>TREND(Calculations!$E125:$F125,Calculations!$E$96:$F$96,'BFoEToFU-LDVs-passengers'!H$1)</f>
        <v>0</v>
      </c>
      <c r="I2" s="6">
        <f>TREND(Calculations!$E125:$F125,Calculations!$E$96:$F$96,'BFoEToFU-LDVs-passengers'!I$1)</f>
        <v>0</v>
      </c>
      <c r="J2" s="6">
        <f>TREND(Calculations!$E125:$F125,Calculations!$E$96:$F$96,'BFoEToFU-LDVs-passengers'!J$1)</f>
        <v>0</v>
      </c>
      <c r="K2" s="6">
        <f>TREND(Calculations!$E125:$F125,Calculations!$E$96:$F$96,'BFoEToFU-LDVs-passengers'!K$1)</f>
        <v>0</v>
      </c>
      <c r="L2" s="6">
        <f>TREND(Calculations!$E125:$F125,Calculations!$E$96:$F$96,'BFoEToFU-LDVs-passengers'!L$1)</f>
        <v>0</v>
      </c>
      <c r="M2" s="6">
        <f>TREND(Calculations!$F125:$G125,Calculations!$F$96:$G$96,'BFoEToFU-LDVs-passengers'!M$1)</f>
        <v>0</v>
      </c>
      <c r="N2" s="6">
        <f>TREND(Calculations!$F125:$G125,Calculations!$F$96:$G$96,'BFoEToFU-LDVs-passengers'!N$1)</f>
        <v>0</v>
      </c>
      <c r="O2" s="6">
        <f>TREND(Calculations!$F125:$G125,Calculations!$F$96:$G$96,'BFoEToFU-LDVs-passengers'!O$1)</f>
        <v>0</v>
      </c>
      <c r="P2" s="6">
        <f>TREND(Calculations!$F125:$G125,Calculations!$F$96:$G$96,'BFoEToFU-LDVs-passengers'!P$1)</f>
        <v>0</v>
      </c>
      <c r="Q2" s="6">
        <f>TREND(Calculations!$F125:$G125,Calculations!$F$96:$G$96,'BFoEToFU-LDVs-passengers'!Q$1)</f>
        <v>0</v>
      </c>
      <c r="R2" s="6">
        <f>TREND(Calculations!$G125:$H125,Calculations!$G$96:$H$96,'BFoEToFU-LDVs-passengers'!R$1)</f>
        <v>0</v>
      </c>
      <c r="S2" s="6">
        <f>TREND(Calculations!$G125:$H125,Calculations!$G$96:$H$96,'BFoEToFU-LDVs-passengers'!S$1)</f>
        <v>0</v>
      </c>
      <c r="T2" s="6">
        <f>TREND(Calculations!$G125:$H125,Calculations!$G$96:$H$96,'BFoEToFU-LDVs-passengers'!T$1)</f>
        <v>0</v>
      </c>
      <c r="U2" s="6">
        <f>TREND(Calculations!$G125:$H125,Calculations!$G$96:$H$96,'BFoEToFU-LDVs-passengers'!U$1)</f>
        <v>0</v>
      </c>
      <c r="V2" s="6">
        <f>TREND(Calculations!$G125:$H125,Calculations!$G$96:$H$96,'BFoEToFU-LDVs-passengers'!V$1)</f>
        <v>0</v>
      </c>
      <c r="W2" s="6">
        <f>TREND(Calculations!$H125:$I125,Calculations!$H$96:$I$96,'BFoEToFU-LDVs-passengers'!W$1)</f>
        <v>0</v>
      </c>
      <c r="X2" s="6">
        <f>TREND(Calculations!$H125:$I125,Calculations!$H$96:$I$96,'BFoEToFU-LDVs-passengers'!X$1)</f>
        <v>0</v>
      </c>
      <c r="Y2" s="6">
        <f>TREND(Calculations!$H125:$I125,Calculations!$H$96:$I$96,'BFoEToFU-LDVs-passengers'!Y$1)</f>
        <v>0</v>
      </c>
      <c r="Z2" s="6">
        <f>TREND(Calculations!$H125:$I125,Calculations!$H$96:$I$96,'BFoEToFU-LDVs-passengers'!Z$1)</f>
        <v>0</v>
      </c>
      <c r="AA2" s="6">
        <f>TREND(Calculations!$H125:$I125,Calculations!$H$96:$I$96,'BFoEToFU-LDVs-passengers'!AA$1)</f>
        <v>0</v>
      </c>
      <c r="AB2" s="6">
        <f>TREND(Calculations!$I125:$J125,Calculations!$I$96:$J$96,'BFoEToFU-LDVs-passengers'!AB$1)</f>
        <v>0</v>
      </c>
      <c r="AC2" s="6">
        <f>TREND(Calculations!$I125:$J125,Calculations!$I$96:$J$96,'BFoEToFU-LDVs-passengers'!AC$1)</f>
        <v>0</v>
      </c>
      <c r="AD2" s="6">
        <f>TREND(Calculations!$I125:$J125,Calculations!$I$96:$J$96,'BFoEToFU-LDVs-passengers'!AD$1)</f>
        <v>0</v>
      </c>
      <c r="AE2" s="6">
        <f>TREND(Calculations!$I125:$J125,Calculations!$I$96:$J$96,'BFoEToFU-LDVs-passengers'!AE$1)</f>
        <v>0</v>
      </c>
      <c r="AF2" s="6">
        <f>TREND(Calculations!$I125:$J125,Calculations!$I$96:$J$96,'BFoEToFU-LDVs-passengers'!AF$1)</f>
        <v>0</v>
      </c>
      <c r="AG2" s="6">
        <f>TREND(Calculations!$J125:$K125,Calculations!$J$96:$K$96,'BFoEToFU-LDVs-passengers'!AG$1)</f>
        <v>0</v>
      </c>
      <c r="AH2" s="6">
        <f>TREND(Calculations!$J125:$K125,Calculations!$J$96:$K$96,'BFoEToFU-LDVs-passengers'!AH$1)</f>
        <v>0</v>
      </c>
      <c r="AI2" s="6">
        <f>TREND(Calculations!$J125:$K125,Calculations!$J$96:$K$96,'BFoEToFU-LDVs-passengers'!AI$1)</f>
        <v>0</v>
      </c>
      <c r="AJ2" s="6">
        <f>TREND(Calculations!$J125:$K125,Calculations!$J$96:$K$96,'BFoEToFU-LDVs-passengers'!AJ$1)</f>
        <v>0</v>
      </c>
      <c r="AK2" s="6">
        <f>TREND(Calculations!$J125:$K125,Calculations!$J$96:$K$96,'BFoEToFU-LDVs-passengers'!AK$1)</f>
        <v>0</v>
      </c>
    </row>
    <row r="3" spans="1:37" s="6" customFormat="1" x14ac:dyDescent="0.35">
      <c r="A3" s="348" t="s">
        <v>3</v>
      </c>
      <c r="B3" s="6">
        <f>TREND(Calculations!$D126:$E126,Calculations!$D$96:$E$96,'BFoEToFU-LDVs-passengers'!B$1)</f>
        <v>0</v>
      </c>
      <c r="C3" s="6">
        <f>TREND(Calculations!$D126:$E126,Calculations!$D$96:$E$96,'BFoEToFU-LDVs-passengers'!C$1)</f>
        <v>0</v>
      </c>
      <c r="D3" s="6">
        <f>TREND(Calculations!$D126:$E126,Calculations!$D$96:$E$96,'BFoEToFU-LDVs-passengers'!D$1)</f>
        <v>0</v>
      </c>
      <c r="E3" s="6">
        <f>TREND(Calculations!$D126:$E126,Calculations!$D$96:$E$96,'BFoEToFU-LDVs-passengers'!E$1)</f>
        <v>0</v>
      </c>
      <c r="F3" s="6">
        <f>TREND(Calculations!$D126:$E126,Calculations!$D$96:$E$96,'BFoEToFU-LDVs-passengers'!F$1)</f>
        <v>0</v>
      </c>
      <c r="G3" s="6">
        <f>TREND(Calculations!$D126:$E126,Calculations!$D$96:$E$96,'BFoEToFU-LDVs-passengers'!G$1)</f>
        <v>0</v>
      </c>
      <c r="H3" s="6">
        <f>TREND(Calculations!$E126:$F126,Calculations!$E$96:$F$96,'BFoEToFU-LDVs-passengers'!H$1)</f>
        <v>0</v>
      </c>
      <c r="I3" s="6">
        <f>TREND(Calculations!$E126:$F126,Calculations!$E$96:$F$96,'BFoEToFU-LDVs-passengers'!I$1)</f>
        <v>0</v>
      </c>
      <c r="J3" s="6">
        <f>TREND(Calculations!$E126:$F126,Calculations!$E$96:$F$96,'BFoEToFU-LDVs-passengers'!J$1)</f>
        <v>0</v>
      </c>
      <c r="K3" s="6">
        <f>TREND(Calculations!$E126:$F126,Calculations!$E$96:$F$96,'BFoEToFU-LDVs-passengers'!K$1)</f>
        <v>0</v>
      </c>
      <c r="L3" s="6">
        <f>TREND(Calculations!$E126:$F126,Calculations!$E$96:$F$96,'BFoEToFU-LDVs-passengers'!L$1)</f>
        <v>0</v>
      </c>
      <c r="M3" s="6">
        <f>TREND(Calculations!$F126:$G126,Calculations!$F$96:$G$96,'BFoEToFU-LDVs-passengers'!M$1)</f>
        <v>0</v>
      </c>
      <c r="N3" s="6">
        <f>TREND(Calculations!$F126:$G126,Calculations!$F$96:$G$96,'BFoEToFU-LDVs-passengers'!N$1)</f>
        <v>0</v>
      </c>
      <c r="O3" s="6">
        <f>TREND(Calculations!$F126:$G126,Calculations!$F$96:$G$96,'BFoEToFU-LDVs-passengers'!O$1)</f>
        <v>0</v>
      </c>
      <c r="P3" s="6">
        <f>TREND(Calculations!$F126:$G126,Calculations!$F$96:$G$96,'BFoEToFU-LDVs-passengers'!P$1)</f>
        <v>0</v>
      </c>
      <c r="Q3" s="6">
        <f>TREND(Calculations!$F126:$G126,Calculations!$F$96:$G$96,'BFoEToFU-LDVs-passengers'!Q$1)</f>
        <v>0</v>
      </c>
      <c r="R3" s="6">
        <f>TREND(Calculations!$G126:$H126,Calculations!$G$96:$H$96,'BFoEToFU-LDVs-passengers'!R$1)</f>
        <v>0</v>
      </c>
      <c r="S3" s="6">
        <f>TREND(Calculations!$G126:$H126,Calculations!$G$96:$H$96,'BFoEToFU-LDVs-passengers'!S$1)</f>
        <v>0</v>
      </c>
      <c r="T3" s="6">
        <f>TREND(Calculations!$G126:$H126,Calculations!$G$96:$H$96,'BFoEToFU-LDVs-passengers'!T$1)</f>
        <v>0</v>
      </c>
      <c r="U3" s="6">
        <f>TREND(Calculations!$G126:$H126,Calculations!$G$96:$H$96,'BFoEToFU-LDVs-passengers'!U$1)</f>
        <v>0</v>
      </c>
      <c r="V3" s="6">
        <f>TREND(Calculations!$G126:$H126,Calculations!$G$96:$H$96,'BFoEToFU-LDVs-passengers'!V$1)</f>
        <v>0</v>
      </c>
      <c r="W3" s="6">
        <f>TREND(Calculations!$H126:$I126,Calculations!$H$96:$I$96,'BFoEToFU-LDVs-passengers'!W$1)</f>
        <v>0</v>
      </c>
      <c r="X3" s="6">
        <f>TREND(Calculations!$H126:$I126,Calculations!$H$96:$I$96,'BFoEToFU-LDVs-passengers'!X$1)</f>
        <v>0</v>
      </c>
      <c r="Y3" s="6">
        <f>TREND(Calculations!$H126:$I126,Calculations!$H$96:$I$96,'BFoEToFU-LDVs-passengers'!Y$1)</f>
        <v>0</v>
      </c>
      <c r="Z3" s="6">
        <f>TREND(Calculations!$H126:$I126,Calculations!$H$96:$I$96,'BFoEToFU-LDVs-passengers'!Z$1)</f>
        <v>0</v>
      </c>
      <c r="AA3" s="6">
        <f>TREND(Calculations!$H126:$I126,Calculations!$H$96:$I$96,'BFoEToFU-LDVs-passengers'!AA$1)</f>
        <v>0</v>
      </c>
      <c r="AB3" s="6">
        <f>TREND(Calculations!$I126:$J126,Calculations!$I$96:$J$96,'BFoEToFU-LDVs-passengers'!AB$1)</f>
        <v>0</v>
      </c>
      <c r="AC3" s="6">
        <f>TREND(Calculations!$I126:$J126,Calculations!$I$96:$J$96,'BFoEToFU-LDVs-passengers'!AC$1)</f>
        <v>0</v>
      </c>
      <c r="AD3" s="6">
        <f>TREND(Calculations!$I126:$J126,Calculations!$I$96:$J$96,'BFoEToFU-LDVs-passengers'!AD$1)</f>
        <v>0</v>
      </c>
      <c r="AE3" s="6">
        <f>TREND(Calculations!$I126:$J126,Calculations!$I$96:$J$96,'BFoEToFU-LDVs-passengers'!AE$1)</f>
        <v>0</v>
      </c>
      <c r="AF3" s="6">
        <f>TREND(Calculations!$I126:$J126,Calculations!$I$96:$J$96,'BFoEToFU-LDVs-passengers'!AF$1)</f>
        <v>0</v>
      </c>
      <c r="AG3" s="6">
        <f>TREND(Calculations!$J126:$K126,Calculations!$J$96:$K$96,'BFoEToFU-LDVs-passengers'!AG$1)</f>
        <v>0</v>
      </c>
      <c r="AH3" s="6">
        <f>TREND(Calculations!$J126:$K126,Calculations!$J$96:$K$96,'BFoEToFU-LDVs-passengers'!AH$1)</f>
        <v>0</v>
      </c>
      <c r="AI3" s="6">
        <f>TREND(Calculations!$J126:$K126,Calculations!$J$96:$K$96,'BFoEToFU-LDVs-passengers'!AI$1)</f>
        <v>0</v>
      </c>
      <c r="AJ3" s="6">
        <f>TREND(Calculations!$J126:$K126,Calculations!$J$96:$K$96,'BFoEToFU-LDVs-passengers'!AJ$1)</f>
        <v>0</v>
      </c>
      <c r="AK3" s="6">
        <f>TREND(Calculations!$J126:$K126,Calculations!$J$96:$K$96,'BFoEToFU-LDVs-passengers'!AK$1)</f>
        <v>0</v>
      </c>
    </row>
    <row r="4" spans="1:37" s="6" customFormat="1" x14ac:dyDescent="0.35">
      <c r="A4" s="348" t="s">
        <v>4</v>
      </c>
      <c r="B4" s="6">
        <f>TREND(Calculations!$D127:$E127,Calculations!$D$96:$E$96,'BFoEToFU-LDVs-passengers'!B$1)</f>
        <v>0</v>
      </c>
      <c r="C4" s="6">
        <f>TREND(Calculations!$D127:$E127,Calculations!$D$96:$E$96,'BFoEToFU-LDVs-passengers'!C$1)</f>
        <v>0</v>
      </c>
      <c r="D4" s="6">
        <f>TREND(Calculations!$D127:$E127,Calculations!$D$96:$E$96,'BFoEToFU-LDVs-passengers'!D$1)</f>
        <v>0</v>
      </c>
      <c r="E4" s="6">
        <f>TREND(Calculations!$D127:$E127,Calculations!$D$96:$E$96,'BFoEToFU-LDVs-passengers'!E$1)</f>
        <v>0</v>
      </c>
      <c r="F4" s="6">
        <f>TREND(Calculations!$D127:$E127,Calculations!$D$96:$E$96,'BFoEToFU-LDVs-passengers'!F$1)</f>
        <v>0</v>
      </c>
      <c r="G4" s="6">
        <f>TREND(Calculations!$D127:$E127,Calculations!$D$96:$E$96,'BFoEToFU-LDVs-passengers'!G$1)</f>
        <v>0</v>
      </c>
      <c r="H4" s="6">
        <f>TREND(Calculations!$E127:$F127,Calculations!$E$96:$F$96,'BFoEToFU-LDVs-passengers'!H$1)</f>
        <v>0</v>
      </c>
      <c r="I4" s="6">
        <f>TREND(Calculations!$E127:$F127,Calculations!$E$96:$F$96,'BFoEToFU-LDVs-passengers'!I$1)</f>
        <v>0</v>
      </c>
      <c r="J4" s="6">
        <f>TREND(Calculations!$E127:$F127,Calculations!$E$96:$F$96,'BFoEToFU-LDVs-passengers'!J$1)</f>
        <v>0</v>
      </c>
      <c r="K4" s="6">
        <f>TREND(Calculations!$E127:$F127,Calculations!$E$96:$F$96,'BFoEToFU-LDVs-passengers'!K$1)</f>
        <v>0</v>
      </c>
      <c r="L4" s="6">
        <f>TREND(Calculations!$E127:$F127,Calculations!$E$96:$F$96,'BFoEToFU-LDVs-passengers'!L$1)</f>
        <v>0</v>
      </c>
      <c r="M4" s="6">
        <f>TREND(Calculations!$F127:$G127,Calculations!$F$96:$G$96,'BFoEToFU-LDVs-passengers'!M$1)</f>
        <v>0</v>
      </c>
      <c r="N4" s="6">
        <f>TREND(Calculations!$F127:$G127,Calculations!$F$96:$G$96,'BFoEToFU-LDVs-passengers'!N$1)</f>
        <v>0</v>
      </c>
      <c r="O4" s="6">
        <f>TREND(Calculations!$F127:$G127,Calculations!$F$96:$G$96,'BFoEToFU-LDVs-passengers'!O$1)</f>
        <v>0</v>
      </c>
      <c r="P4" s="6">
        <f>TREND(Calculations!$F127:$G127,Calculations!$F$96:$G$96,'BFoEToFU-LDVs-passengers'!P$1)</f>
        <v>0</v>
      </c>
      <c r="Q4" s="6">
        <f>TREND(Calculations!$F127:$G127,Calculations!$F$96:$G$96,'BFoEToFU-LDVs-passengers'!Q$1)</f>
        <v>0</v>
      </c>
      <c r="R4" s="6">
        <f>TREND(Calculations!$G127:$H127,Calculations!$G$96:$H$96,'BFoEToFU-LDVs-passengers'!R$1)</f>
        <v>0</v>
      </c>
      <c r="S4" s="6">
        <f>TREND(Calculations!$G127:$H127,Calculations!$G$96:$H$96,'BFoEToFU-LDVs-passengers'!S$1)</f>
        <v>0</v>
      </c>
      <c r="T4" s="6">
        <f>TREND(Calculations!$G127:$H127,Calculations!$G$96:$H$96,'BFoEToFU-LDVs-passengers'!T$1)</f>
        <v>0</v>
      </c>
      <c r="U4" s="6">
        <f>TREND(Calculations!$G127:$H127,Calculations!$G$96:$H$96,'BFoEToFU-LDVs-passengers'!U$1)</f>
        <v>0</v>
      </c>
      <c r="V4" s="6">
        <f>TREND(Calculations!$G127:$H127,Calculations!$G$96:$H$96,'BFoEToFU-LDVs-passengers'!V$1)</f>
        <v>0</v>
      </c>
      <c r="W4" s="6">
        <f>TREND(Calculations!$H127:$I127,Calculations!$H$96:$I$96,'BFoEToFU-LDVs-passengers'!W$1)</f>
        <v>0</v>
      </c>
      <c r="X4" s="6">
        <f>TREND(Calculations!$H127:$I127,Calculations!$H$96:$I$96,'BFoEToFU-LDVs-passengers'!X$1)</f>
        <v>0</v>
      </c>
      <c r="Y4" s="6">
        <f>TREND(Calculations!$H127:$I127,Calculations!$H$96:$I$96,'BFoEToFU-LDVs-passengers'!Y$1)</f>
        <v>0</v>
      </c>
      <c r="Z4" s="6">
        <f>TREND(Calculations!$H127:$I127,Calculations!$H$96:$I$96,'BFoEToFU-LDVs-passengers'!Z$1)</f>
        <v>0</v>
      </c>
      <c r="AA4" s="6">
        <f>TREND(Calculations!$H127:$I127,Calculations!$H$96:$I$96,'BFoEToFU-LDVs-passengers'!AA$1)</f>
        <v>0</v>
      </c>
      <c r="AB4" s="6">
        <f>TREND(Calculations!$I127:$J127,Calculations!$I$96:$J$96,'BFoEToFU-LDVs-passengers'!AB$1)</f>
        <v>0</v>
      </c>
      <c r="AC4" s="6">
        <f>TREND(Calculations!$I127:$J127,Calculations!$I$96:$J$96,'BFoEToFU-LDVs-passengers'!AC$1)</f>
        <v>0</v>
      </c>
      <c r="AD4" s="6">
        <f>TREND(Calculations!$I127:$J127,Calculations!$I$96:$J$96,'BFoEToFU-LDVs-passengers'!AD$1)</f>
        <v>0</v>
      </c>
      <c r="AE4" s="6">
        <f>TREND(Calculations!$I127:$J127,Calculations!$I$96:$J$96,'BFoEToFU-LDVs-passengers'!AE$1)</f>
        <v>0</v>
      </c>
      <c r="AF4" s="6">
        <f>TREND(Calculations!$I127:$J127,Calculations!$I$96:$J$96,'BFoEToFU-LDVs-passengers'!AF$1)</f>
        <v>0</v>
      </c>
      <c r="AG4" s="6">
        <f>TREND(Calculations!$J127:$K127,Calculations!$J$96:$K$96,'BFoEToFU-LDVs-passengers'!AG$1)</f>
        <v>0</v>
      </c>
      <c r="AH4" s="6">
        <f>TREND(Calculations!$J127:$K127,Calculations!$J$96:$K$96,'BFoEToFU-LDVs-passengers'!AH$1)</f>
        <v>0</v>
      </c>
      <c r="AI4" s="6">
        <f>TREND(Calculations!$J127:$K127,Calculations!$J$96:$K$96,'BFoEToFU-LDVs-passengers'!AI$1)</f>
        <v>0</v>
      </c>
      <c r="AJ4" s="6">
        <f>TREND(Calculations!$J127:$K127,Calculations!$J$96:$K$96,'BFoEToFU-LDVs-passengers'!AJ$1)</f>
        <v>0</v>
      </c>
      <c r="AK4" s="6">
        <f>TREND(Calculations!$J127:$K127,Calculations!$J$96:$K$96,'BFoEToFU-LDVs-passengers'!AK$1)</f>
        <v>0</v>
      </c>
    </row>
    <row r="5" spans="1:37" s="6" customFormat="1" x14ac:dyDescent="0.35">
      <c r="A5" s="348" t="s">
        <v>5</v>
      </c>
      <c r="B5" s="6">
        <f>TREND(Calculations!$D128:$E128,Calculations!$D$96:$E$96,'BFoEToFU-LDVs-passengers'!B$1)</f>
        <v>1</v>
      </c>
      <c r="C5" s="6">
        <f>TREND(Calculations!$D128:$E128,Calculations!$D$96:$E$96,'BFoEToFU-LDVs-passengers'!C$1)</f>
        <v>1</v>
      </c>
      <c r="D5" s="6">
        <f>TREND(Calculations!$D128:$E128,Calculations!$D$96:$E$96,'BFoEToFU-LDVs-passengers'!D$1)</f>
        <v>1</v>
      </c>
      <c r="E5" s="6">
        <f>TREND(Calculations!$D128:$E128,Calculations!$D$96:$E$96,'BFoEToFU-LDVs-passengers'!E$1)</f>
        <v>1</v>
      </c>
      <c r="F5" s="6">
        <f>TREND(Calculations!$D128:$E128,Calculations!$D$96:$E$96,'BFoEToFU-LDVs-passengers'!F$1)</f>
        <v>1</v>
      </c>
      <c r="G5" s="6">
        <f>TREND(Calculations!$D128:$E128,Calculations!$D$96:$E$96,'BFoEToFU-LDVs-passengers'!G$1)</f>
        <v>1</v>
      </c>
      <c r="H5" s="6">
        <f>TREND(Calculations!$E128:$F128,Calculations!$E$96:$F$96,'BFoEToFU-LDVs-passengers'!H$1)</f>
        <v>1</v>
      </c>
      <c r="I5" s="6">
        <f>TREND(Calculations!$E128:$F128,Calculations!$E$96:$F$96,'BFoEToFU-LDVs-passengers'!I$1)</f>
        <v>1</v>
      </c>
      <c r="J5" s="6">
        <f>TREND(Calculations!$E128:$F128,Calculations!$E$96:$F$96,'BFoEToFU-LDVs-passengers'!J$1)</f>
        <v>1</v>
      </c>
      <c r="K5" s="6">
        <f>TREND(Calculations!$E128:$F128,Calculations!$E$96:$F$96,'BFoEToFU-LDVs-passengers'!K$1)</f>
        <v>1</v>
      </c>
      <c r="L5" s="6">
        <f>TREND(Calculations!$E128:$F128,Calculations!$E$96:$F$96,'BFoEToFU-LDVs-passengers'!L$1)</f>
        <v>1</v>
      </c>
      <c r="M5" s="6">
        <f>TREND(Calculations!$F128:$G128,Calculations!$F$96:$G$96,'BFoEToFU-LDVs-passengers'!M$1)</f>
        <v>1</v>
      </c>
      <c r="N5" s="6">
        <f>TREND(Calculations!$F128:$G128,Calculations!$F$96:$G$96,'BFoEToFU-LDVs-passengers'!N$1)</f>
        <v>1</v>
      </c>
      <c r="O5" s="6">
        <f>TREND(Calculations!$F128:$G128,Calculations!$F$96:$G$96,'BFoEToFU-LDVs-passengers'!O$1)</f>
        <v>1</v>
      </c>
      <c r="P5" s="6">
        <f>TREND(Calculations!$F128:$G128,Calculations!$F$96:$G$96,'BFoEToFU-LDVs-passengers'!P$1)</f>
        <v>1</v>
      </c>
      <c r="Q5" s="6">
        <f>TREND(Calculations!$F128:$G128,Calculations!$F$96:$G$96,'BFoEToFU-LDVs-passengers'!Q$1)</f>
        <v>1</v>
      </c>
      <c r="R5" s="6">
        <f>TREND(Calculations!$G128:$H128,Calculations!$G$96:$H$96,'BFoEToFU-LDVs-passengers'!R$1)</f>
        <v>1</v>
      </c>
      <c r="S5" s="6">
        <f>TREND(Calculations!$G128:$H128,Calculations!$G$96:$H$96,'BFoEToFU-LDVs-passengers'!S$1)</f>
        <v>1</v>
      </c>
      <c r="T5" s="6">
        <f>TREND(Calculations!$G128:$H128,Calculations!$G$96:$H$96,'BFoEToFU-LDVs-passengers'!T$1)</f>
        <v>1</v>
      </c>
      <c r="U5" s="6">
        <f>TREND(Calculations!$G128:$H128,Calculations!$G$96:$H$96,'BFoEToFU-LDVs-passengers'!U$1)</f>
        <v>1</v>
      </c>
      <c r="V5" s="6">
        <f>TREND(Calculations!$G128:$H128,Calculations!$G$96:$H$96,'BFoEToFU-LDVs-passengers'!V$1)</f>
        <v>1</v>
      </c>
      <c r="W5" s="6">
        <f>TREND(Calculations!$H128:$I128,Calculations!$H$96:$I$96,'BFoEToFU-LDVs-passengers'!W$1)</f>
        <v>1</v>
      </c>
      <c r="X5" s="6">
        <f>TREND(Calculations!$H128:$I128,Calculations!$H$96:$I$96,'BFoEToFU-LDVs-passengers'!X$1)</f>
        <v>1</v>
      </c>
      <c r="Y5" s="6">
        <f>TREND(Calculations!$H128:$I128,Calculations!$H$96:$I$96,'BFoEToFU-LDVs-passengers'!Y$1)</f>
        <v>1</v>
      </c>
      <c r="Z5" s="6">
        <f>TREND(Calculations!$H128:$I128,Calculations!$H$96:$I$96,'BFoEToFU-LDVs-passengers'!Z$1)</f>
        <v>1</v>
      </c>
      <c r="AA5" s="6">
        <f>TREND(Calculations!$H128:$I128,Calculations!$H$96:$I$96,'BFoEToFU-LDVs-passengers'!AA$1)</f>
        <v>1</v>
      </c>
      <c r="AB5" s="6">
        <f>TREND(Calculations!$I128:$J128,Calculations!$I$96:$J$96,'BFoEToFU-LDVs-passengers'!AB$1)</f>
        <v>1</v>
      </c>
      <c r="AC5" s="6">
        <f>TREND(Calculations!$I128:$J128,Calculations!$I$96:$J$96,'BFoEToFU-LDVs-passengers'!AC$1)</f>
        <v>1</v>
      </c>
      <c r="AD5" s="6">
        <f>TREND(Calculations!$I128:$J128,Calculations!$I$96:$J$96,'BFoEToFU-LDVs-passengers'!AD$1)</f>
        <v>1</v>
      </c>
      <c r="AE5" s="6">
        <f>TREND(Calculations!$I128:$J128,Calculations!$I$96:$J$96,'BFoEToFU-LDVs-passengers'!AE$1)</f>
        <v>1</v>
      </c>
      <c r="AF5" s="6">
        <f>TREND(Calculations!$I128:$J128,Calculations!$I$96:$J$96,'BFoEToFU-LDVs-passengers'!AF$1)</f>
        <v>1</v>
      </c>
      <c r="AG5" s="6">
        <f>TREND(Calculations!$J128:$K128,Calculations!$J$96:$K$96,'BFoEToFU-LDVs-passengers'!AG$1)</f>
        <v>1</v>
      </c>
      <c r="AH5" s="6">
        <f>TREND(Calculations!$J128:$K128,Calculations!$J$96:$K$96,'BFoEToFU-LDVs-passengers'!AH$1)</f>
        <v>1</v>
      </c>
      <c r="AI5" s="6">
        <f>TREND(Calculations!$J128:$K128,Calculations!$J$96:$K$96,'BFoEToFU-LDVs-passengers'!AI$1)</f>
        <v>1</v>
      </c>
      <c r="AJ5" s="6">
        <f>TREND(Calculations!$J128:$K128,Calculations!$J$96:$K$96,'BFoEToFU-LDVs-passengers'!AJ$1)</f>
        <v>1</v>
      </c>
      <c r="AK5" s="6">
        <f>TREND(Calculations!$J128:$K128,Calculations!$J$96:$K$96,'BFoEToFU-LDVs-passengers'!AK$1)</f>
        <v>1</v>
      </c>
    </row>
    <row r="6" spans="1:37" s="6" customFormat="1" x14ac:dyDescent="0.35">
      <c r="A6" s="348" t="s">
        <v>8</v>
      </c>
      <c r="B6" s="6">
        <f>TREND(Calculations!$D129:$E129,Calculations!$D$96:$E$96,'BFoEToFU-LDVs-passengers'!B$1)</f>
        <v>0</v>
      </c>
      <c r="C6" s="6">
        <f>TREND(Calculations!$D129:$E129,Calculations!$D$96:$E$96,'BFoEToFU-LDVs-passengers'!C$1)</f>
        <v>0</v>
      </c>
      <c r="D6" s="6">
        <f>TREND(Calculations!$D129:$E129,Calculations!$D$96:$E$96,'BFoEToFU-LDVs-passengers'!D$1)</f>
        <v>0</v>
      </c>
      <c r="E6" s="6">
        <f>TREND(Calculations!$D129:$E129,Calculations!$D$96:$E$96,'BFoEToFU-LDVs-passengers'!E$1)</f>
        <v>0</v>
      </c>
      <c r="F6" s="6">
        <f>TREND(Calculations!$D129:$E129,Calculations!$D$96:$E$96,'BFoEToFU-LDVs-passengers'!F$1)</f>
        <v>0</v>
      </c>
      <c r="G6" s="6">
        <f>TREND(Calculations!$D129:$E129,Calculations!$D$96:$E$96,'BFoEToFU-LDVs-passengers'!G$1)</f>
        <v>0</v>
      </c>
      <c r="H6" s="6">
        <f>TREND(Calculations!$E129:$F129,Calculations!$E$96:$F$96,'BFoEToFU-LDVs-passengers'!H$1)</f>
        <v>0</v>
      </c>
      <c r="I6" s="6">
        <f>TREND(Calculations!$E129:$F129,Calculations!$E$96:$F$96,'BFoEToFU-LDVs-passengers'!I$1)</f>
        <v>0</v>
      </c>
      <c r="J6" s="6">
        <f>TREND(Calculations!$E129:$F129,Calculations!$E$96:$F$96,'BFoEToFU-LDVs-passengers'!J$1)</f>
        <v>0</v>
      </c>
      <c r="K6" s="6">
        <f>TREND(Calculations!$E129:$F129,Calculations!$E$96:$F$96,'BFoEToFU-LDVs-passengers'!K$1)</f>
        <v>0</v>
      </c>
      <c r="L6" s="6">
        <f>TREND(Calculations!$E129:$F129,Calculations!$E$96:$F$96,'BFoEToFU-LDVs-passengers'!L$1)</f>
        <v>0</v>
      </c>
      <c r="M6" s="6">
        <f>TREND(Calculations!$F129:$G129,Calculations!$F$96:$G$96,'BFoEToFU-LDVs-passengers'!M$1)</f>
        <v>0</v>
      </c>
      <c r="N6" s="6">
        <f>TREND(Calculations!$F129:$G129,Calculations!$F$96:$G$96,'BFoEToFU-LDVs-passengers'!N$1)</f>
        <v>0</v>
      </c>
      <c r="O6" s="6">
        <f>TREND(Calculations!$F129:$G129,Calculations!$F$96:$G$96,'BFoEToFU-LDVs-passengers'!O$1)</f>
        <v>0</v>
      </c>
      <c r="P6" s="6">
        <f>TREND(Calculations!$F129:$G129,Calculations!$F$96:$G$96,'BFoEToFU-LDVs-passengers'!P$1)</f>
        <v>0</v>
      </c>
      <c r="Q6" s="6">
        <f>TREND(Calculations!$F129:$G129,Calculations!$F$96:$G$96,'BFoEToFU-LDVs-passengers'!Q$1)</f>
        <v>0</v>
      </c>
      <c r="R6" s="6">
        <f>TREND(Calculations!$G129:$H129,Calculations!$G$96:$H$96,'BFoEToFU-LDVs-passengers'!R$1)</f>
        <v>0</v>
      </c>
      <c r="S6" s="6">
        <f>TREND(Calculations!$G129:$H129,Calculations!$G$96:$H$96,'BFoEToFU-LDVs-passengers'!S$1)</f>
        <v>0</v>
      </c>
      <c r="T6" s="6">
        <f>TREND(Calculations!$G129:$H129,Calculations!$G$96:$H$96,'BFoEToFU-LDVs-passengers'!T$1)</f>
        <v>0</v>
      </c>
      <c r="U6" s="6">
        <f>TREND(Calculations!$G129:$H129,Calculations!$G$96:$H$96,'BFoEToFU-LDVs-passengers'!U$1)</f>
        <v>0</v>
      </c>
      <c r="V6" s="6">
        <f>TREND(Calculations!$G129:$H129,Calculations!$G$96:$H$96,'BFoEToFU-LDVs-passengers'!V$1)</f>
        <v>0</v>
      </c>
      <c r="W6" s="6">
        <f>TREND(Calculations!$H129:$I129,Calculations!$H$96:$I$96,'BFoEToFU-LDVs-passengers'!W$1)</f>
        <v>0</v>
      </c>
      <c r="X6" s="6">
        <f>TREND(Calculations!$H129:$I129,Calculations!$H$96:$I$96,'BFoEToFU-LDVs-passengers'!X$1)</f>
        <v>0</v>
      </c>
      <c r="Y6" s="6">
        <f>TREND(Calculations!$H129:$I129,Calculations!$H$96:$I$96,'BFoEToFU-LDVs-passengers'!Y$1)</f>
        <v>0</v>
      </c>
      <c r="Z6" s="6">
        <f>TREND(Calculations!$H129:$I129,Calculations!$H$96:$I$96,'BFoEToFU-LDVs-passengers'!Z$1)</f>
        <v>0</v>
      </c>
      <c r="AA6" s="6">
        <f>TREND(Calculations!$H129:$I129,Calculations!$H$96:$I$96,'BFoEToFU-LDVs-passengers'!AA$1)</f>
        <v>0</v>
      </c>
      <c r="AB6" s="6">
        <f>TREND(Calculations!$I129:$J129,Calculations!$I$96:$J$96,'BFoEToFU-LDVs-passengers'!AB$1)</f>
        <v>0</v>
      </c>
      <c r="AC6" s="6">
        <f>TREND(Calculations!$I129:$J129,Calculations!$I$96:$J$96,'BFoEToFU-LDVs-passengers'!AC$1)</f>
        <v>0</v>
      </c>
      <c r="AD6" s="6">
        <f>TREND(Calculations!$I129:$J129,Calculations!$I$96:$J$96,'BFoEToFU-LDVs-passengers'!AD$1)</f>
        <v>0</v>
      </c>
      <c r="AE6" s="6">
        <f>TREND(Calculations!$I129:$J129,Calculations!$I$96:$J$96,'BFoEToFU-LDVs-passengers'!AE$1)</f>
        <v>0</v>
      </c>
      <c r="AF6" s="6">
        <f>TREND(Calculations!$I129:$J129,Calculations!$I$96:$J$96,'BFoEToFU-LDVs-passengers'!AF$1)</f>
        <v>0</v>
      </c>
      <c r="AG6" s="6">
        <f>TREND(Calculations!$J129:$K129,Calculations!$J$96:$K$96,'BFoEToFU-LDVs-passengers'!AG$1)</f>
        <v>0</v>
      </c>
      <c r="AH6" s="6">
        <f>TREND(Calculations!$J129:$K129,Calculations!$J$96:$K$96,'BFoEToFU-LDVs-passengers'!AH$1)</f>
        <v>0</v>
      </c>
      <c r="AI6" s="6">
        <f>TREND(Calculations!$J129:$K129,Calculations!$J$96:$K$96,'BFoEToFU-LDVs-passengers'!AI$1)</f>
        <v>0</v>
      </c>
      <c r="AJ6" s="6">
        <f>TREND(Calculations!$J129:$K129,Calculations!$J$96:$K$96,'BFoEToFU-LDVs-passengers'!AJ$1)</f>
        <v>0</v>
      </c>
      <c r="AK6" s="6">
        <f>TREND(Calculations!$J129:$K129,Calculations!$J$96:$K$96,'BFoEToFU-LDVs-passengers'!AK$1)</f>
        <v>0</v>
      </c>
    </row>
    <row r="7" spans="1:37" s="6" customFormat="1" x14ac:dyDescent="0.35">
      <c r="A7" s="348" t="s">
        <v>7</v>
      </c>
      <c r="B7" s="6">
        <f>TREND(Calculations!$D130:$E130,Calculations!$D$96:$E$96,'BFoEToFU-LDVs-passengers'!B$1)</f>
        <v>0</v>
      </c>
      <c r="C7" s="6">
        <f>TREND(Calculations!$D130:$E130,Calculations!$D$96:$E$96,'BFoEToFU-LDVs-passengers'!C$1)</f>
        <v>0</v>
      </c>
      <c r="D7" s="6">
        <f>TREND(Calculations!$D130:$E130,Calculations!$D$96:$E$96,'BFoEToFU-LDVs-passengers'!D$1)</f>
        <v>0</v>
      </c>
      <c r="E7" s="6">
        <f>TREND(Calculations!$D130:$E130,Calculations!$D$96:$E$96,'BFoEToFU-LDVs-passengers'!E$1)</f>
        <v>0</v>
      </c>
      <c r="F7" s="6">
        <f>TREND(Calculations!$D130:$E130,Calculations!$D$96:$E$96,'BFoEToFU-LDVs-passengers'!F$1)</f>
        <v>0</v>
      </c>
      <c r="G7" s="6">
        <f>TREND(Calculations!$D130:$E130,Calculations!$D$96:$E$96,'BFoEToFU-LDVs-passengers'!G$1)</f>
        <v>0</v>
      </c>
      <c r="H7" s="6">
        <f>TREND(Calculations!$E130:$F130,Calculations!$E$96:$F$96,'BFoEToFU-LDVs-passengers'!H$1)</f>
        <v>0</v>
      </c>
      <c r="I7" s="6">
        <f>TREND(Calculations!$E130:$F130,Calculations!$E$96:$F$96,'BFoEToFU-LDVs-passengers'!I$1)</f>
        <v>0</v>
      </c>
      <c r="J7" s="6">
        <f>TREND(Calculations!$E130:$F130,Calculations!$E$96:$F$96,'BFoEToFU-LDVs-passengers'!J$1)</f>
        <v>0</v>
      </c>
      <c r="K7" s="6">
        <f>TREND(Calculations!$E130:$F130,Calculations!$E$96:$F$96,'BFoEToFU-LDVs-passengers'!K$1)</f>
        <v>0</v>
      </c>
      <c r="L7" s="6">
        <f>TREND(Calculations!$E130:$F130,Calculations!$E$96:$F$96,'BFoEToFU-LDVs-passengers'!L$1)</f>
        <v>0</v>
      </c>
      <c r="M7" s="6">
        <f>TREND(Calculations!$F130:$G130,Calculations!$F$96:$G$96,'BFoEToFU-LDVs-passengers'!M$1)</f>
        <v>0</v>
      </c>
      <c r="N7" s="6">
        <f>TREND(Calculations!$F130:$G130,Calculations!$F$96:$G$96,'BFoEToFU-LDVs-passengers'!N$1)</f>
        <v>0</v>
      </c>
      <c r="O7" s="6">
        <f>TREND(Calculations!$F130:$G130,Calculations!$F$96:$G$96,'BFoEToFU-LDVs-passengers'!O$1)</f>
        <v>0</v>
      </c>
      <c r="P7" s="6">
        <f>TREND(Calculations!$F130:$G130,Calculations!$F$96:$G$96,'BFoEToFU-LDVs-passengers'!P$1)</f>
        <v>0</v>
      </c>
      <c r="Q7" s="6">
        <f>TREND(Calculations!$F130:$G130,Calculations!$F$96:$G$96,'BFoEToFU-LDVs-passengers'!Q$1)</f>
        <v>0</v>
      </c>
      <c r="R7" s="6">
        <f>TREND(Calculations!$G130:$H130,Calculations!$G$96:$H$96,'BFoEToFU-LDVs-passengers'!R$1)</f>
        <v>0</v>
      </c>
      <c r="S7" s="6">
        <f>TREND(Calculations!$G130:$H130,Calculations!$G$96:$H$96,'BFoEToFU-LDVs-passengers'!S$1)</f>
        <v>0</v>
      </c>
      <c r="T7" s="6">
        <f>TREND(Calculations!$G130:$H130,Calculations!$G$96:$H$96,'BFoEToFU-LDVs-passengers'!T$1)</f>
        <v>0</v>
      </c>
      <c r="U7" s="6">
        <f>TREND(Calculations!$G130:$H130,Calculations!$G$96:$H$96,'BFoEToFU-LDVs-passengers'!U$1)</f>
        <v>0</v>
      </c>
      <c r="V7" s="6">
        <f>TREND(Calculations!$G130:$H130,Calculations!$G$96:$H$96,'BFoEToFU-LDVs-passengers'!V$1)</f>
        <v>0</v>
      </c>
      <c r="W7" s="6">
        <f>TREND(Calculations!$H130:$I130,Calculations!$H$96:$I$96,'BFoEToFU-LDVs-passengers'!W$1)</f>
        <v>0</v>
      </c>
      <c r="X7" s="6">
        <f>TREND(Calculations!$H130:$I130,Calculations!$H$96:$I$96,'BFoEToFU-LDVs-passengers'!X$1)</f>
        <v>0</v>
      </c>
      <c r="Y7" s="6">
        <f>TREND(Calculations!$H130:$I130,Calculations!$H$96:$I$96,'BFoEToFU-LDVs-passengers'!Y$1)</f>
        <v>0</v>
      </c>
      <c r="Z7" s="6">
        <f>TREND(Calculations!$H130:$I130,Calculations!$H$96:$I$96,'BFoEToFU-LDVs-passengers'!Z$1)</f>
        <v>0</v>
      </c>
      <c r="AA7" s="6">
        <f>TREND(Calculations!$H130:$I130,Calculations!$H$96:$I$96,'BFoEToFU-LDVs-passengers'!AA$1)</f>
        <v>0</v>
      </c>
      <c r="AB7" s="6">
        <f>TREND(Calculations!$I130:$J130,Calculations!$I$96:$J$96,'BFoEToFU-LDVs-passengers'!AB$1)</f>
        <v>0</v>
      </c>
      <c r="AC7" s="6">
        <f>TREND(Calculations!$I130:$J130,Calculations!$I$96:$J$96,'BFoEToFU-LDVs-passengers'!AC$1)</f>
        <v>0</v>
      </c>
      <c r="AD7" s="6">
        <f>TREND(Calculations!$I130:$J130,Calculations!$I$96:$J$96,'BFoEToFU-LDVs-passengers'!AD$1)</f>
        <v>0</v>
      </c>
      <c r="AE7" s="6">
        <f>TREND(Calculations!$I130:$J130,Calculations!$I$96:$J$96,'BFoEToFU-LDVs-passengers'!AE$1)</f>
        <v>0</v>
      </c>
      <c r="AF7" s="6">
        <f>TREND(Calculations!$I130:$J130,Calculations!$I$96:$J$96,'BFoEToFU-LDVs-passengers'!AF$1)</f>
        <v>0</v>
      </c>
      <c r="AG7" s="6">
        <f>TREND(Calculations!$J130:$K130,Calculations!$J$96:$K$96,'BFoEToFU-LDVs-passengers'!AG$1)</f>
        <v>0</v>
      </c>
      <c r="AH7" s="6">
        <f>TREND(Calculations!$J130:$K130,Calculations!$J$96:$K$96,'BFoEToFU-LDVs-passengers'!AH$1)</f>
        <v>0</v>
      </c>
      <c r="AI7" s="6">
        <f>TREND(Calculations!$J130:$K130,Calculations!$J$96:$K$96,'BFoEToFU-LDVs-passengers'!AI$1)</f>
        <v>0</v>
      </c>
      <c r="AJ7" s="6">
        <f>TREND(Calculations!$J130:$K130,Calculations!$J$96:$K$96,'BFoEToFU-LDVs-passengers'!AJ$1)</f>
        <v>0</v>
      </c>
      <c r="AK7" s="6">
        <f>TREND(Calculations!$J130:$K130,Calculations!$J$96:$K$96,'BFoEToFU-LDVs-passengers'!AK$1)</f>
        <v>0</v>
      </c>
    </row>
    <row r="8" spans="1:37" s="6" customFormat="1" x14ac:dyDescent="0.35">
      <c r="A8" s="348" t="s">
        <v>6</v>
      </c>
      <c r="B8" s="6">
        <f>TREND(Calculations!$D131:$E131,Calculations!$D$96:$E$96,'BFoEToFU-LDVs-passengers'!B$1)</f>
        <v>0</v>
      </c>
      <c r="C8" s="6">
        <f>TREND(Calculations!$D131:$E131,Calculations!$D$96:$E$96,'BFoEToFU-LDVs-passengers'!C$1)</f>
        <v>0</v>
      </c>
      <c r="D8" s="6">
        <f>TREND(Calculations!$D131:$E131,Calculations!$D$96:$E$96,'BFoEToFU-LDVs-passengers'!D$1)</f>
        <v>0</v>
      </c>
      <c r="E8" s="6">
        <f>TREND(Calculations!$D131:$E131,Calculations!$D$96:$E$96,'BFoEToFU-LDVs-passengers'!E$1)</f>
        <v>0</v>
      </c>
      <c r="F8" s="6">
        <f>TREND(Calculations!$D131:$E131,Calculations!$D$96:$E$96,'BFoEToFU-LDVs-passengers'!F$1)</f>
        <v>0</v>
      </c>
      <c r="G8" s="6">
        <f>TREND(Calculations!$D131:$E131,Calculations!$D$96:$E$96,'BFoEToFU-LDVs-passengers'!G$1)</f>
        <v>0</v>
      </c>
      <c r="H8" s="6">
        <f>TREND(Calculations!$E131:$F131,Calculations!$E$96:$F$96,'BFoEToFU-LDVs-passengers'!H$1)</f>
        <v>0</v>
      </c>
      <c r="I8" s="6">
        <f>TREND(Calculations!$E131:$F131,Calculations!$E$96:$F$96,'BFoEToFU-LDVs-passengers'!I$1)</f>
        <v>0</v>
      </c>
      <c r="J8" s="6">
        <f>TREND(Calculations!$E131:$F131,Calculations!$E$96:$F$96,'BFoEToFU-LDVs-passengers'!J$1)</f>
        <v>0</v>
      </c>
      <c r="K8" s="6">
        <f>TREND(Calculations!$E131:$F131,Calculations!$E$96:$F$96,'BFoEToFU-LDVs-passengers'!K$1)</f>
        <v>0</v>
      </c>
      <c r="L8" s="6">
        <f>TREND(Calculations!$E131:$F131,Calculations!$E$96:$F$96,'BFoEToFU-LDVs-passengers'!L$1)</f>
        <v>0</v>
      </c>
      <c r="M8" s="6">
        <f>TREND(Calculations!$F131:$G131,Calculations!$F$96:$G$96,'BFoEToFU-LDVs-passengers'!M$1)</f>
        <v>0</v>
      </c>
      <c r="N8" s="6">
        <f>TREND(Calculations!$F131:$G131,Calculations!$F$96:$G$96,'BFoEToFU-LDVs-passengers'!N$1)</f>
        <v>0</v>
      </c>
      <c r="O8" s="6">
        <f>TREND(Calculations!$F131:$G131,Calculations!$F$96:$G$96,'BFoEToFU-LDVs-passengers'!O$1)</f>
        <v>0</v>
      </c>
      <c r="P8" s="6">
        <f>TREND(Calculations!$F131:$G131,Calculations!$F$96:$G$96,'BFoEToFU-LDVs-passengers'!P$1)</f>
        <v>0</v>
      </c>
      <c r="Q8" s="6">
        <f>TREND(Calculations!$F131:$G131,Calculations!$F$96:$G$96,'BFoEToFU-LDVs-passengers'!Q$1)</f>
        <v>0</v>
      </c>
      <c r="R8" s="6">
        <f>TREND(Calculations!$G131:$H131,Calculations!$G$96:$H$96,'BFoEToFU-LDVs-passengers'!R$1)</f>
        <v>0</v>
      </c>
      <c r="S8" s="6">
        <f>TREND(Calculations!$G131:$H131,Calculations!$G$96:$H$96,'BFoEToFU-LDVs-passengers'!S$1)</f>
        <v>0</v>
      </c>
      <c r="T8" s="6">
        <f>TREND(Calculations!$G131:$H131,Calculations!$G$96:$H$96,'BFoEToFU-LDVs-passengers'!T$1)</f>
        <v>0</v>
      </c>
      <c r="U8" s="6">
        <f>TREND(Calculations!$G131:$H131,Calculations!$G$96:$H$96,'BFoEToFU-LDVs-passengers'!U$1)</f>
        <v>0</v>
      </c>
      <c r="V8" s="6">
        <f>TREND(Calculations!$G131:$H131,Calculations!$G$96:$H$96,'BFoEToFU-LDVs-passengers'!V$1)</f>
        <v>0</v>
      </c>
      <c r="W8" s="6">
        <f>TREND(Calculations!$H131:$I131,Calculations!$H$96:$I$96,'BFoEToFU-LDVs-passengers'!W$1)</f>
        <v>0</v>
      </c>
      <c r="X8" s="6">
        <f>TREND(Calculations!$H131:$I131,Calculations!$H$96:$I$96,'BFoEToFU-LDVs-passengers'!X$1)</f>
        <v>0</v>
      </c>
      <c r="Y8" s="6">
        <f>TREND(Calculations!$H131:$I131,Calculations!$H$96:$I$96,'BFoEToFU-LDVs-passengers'!Y$1)</f>
        <v>0</v>
      </c>
      <c r="Z8" s="6">
        <f>TREND(Calculations!$H131:$I131,Calculations!$H$96:$I$96,'BFoEToFU-LDVs-passengers'!Z$1)</f>
        <v>0</v>
      </c>
      <c r="AA8" s="6">
        <f>TREND(Calculations!$H131:$I131,Calculations!$H$96:$I$96,'BFoEToFU-LDVs-passengers'!AA$1)</f>
        <v>0</v>
      </c>
      <c r="AB8" s="6">
        <f>TREND(Calculations!$I131:$J131,Calculations!$I$96:$J$96,'BFoEToFU-LDVs-passengers'!AB$1)</f>
        <v>0</v>
      </c>
      <c r="AC8" s="6">
        <f>TREND(Calculations!$I131:$J131,Calculations!$I$96:$J$96,'BFoEToFU-LDVs-passengers'!AC$1)</f>
        <v>0</v>
      </c>
      <c r="AD8" s="6">
        <f>TREND(Calculations!$I131:$J131,Calculations!$I$96:$J$96,'BFoEToFU-LDVs-passengers'!AD$1)</f>
        <v>0</v>
      </c>
      <c r="AE8" s="6">
        <f>TREND(Calculations!$I131:$J131,Calculations!$I$96:$J$96,'BFoEToFU-LDVs-passengers'!AE$1)</f>
        <v>0</v>
      </c>
      <c r="AF8" s="6">
        <f>TREND(Calculations!$I131:$J131,Calculations!$I$96:$J$96,'BFoEToFU-LDVs-passengers'!AF$1)</f>
        <v>0</v>
      </c>
      <c r="AG8" s="6">
        <f>TREND(Calculations!$J131:$K131,Calculations!$J$96:$K$96,'BFoEToFU-LDVs-passengers'!AG$1)</f>
        <v>0</v>
      </c>
      <c r="AH8" s="6">
        <f>TREND(Calculations!$J131:$K131,Calculations!$J$96:$K$96,'BFoEToFU-LDVs-passengers'!AH$1)</f>
        <v>0</v>
      </c>
      <c r="AI8" s="6">
        <f>TREND(Calculations!$J131:$K131,Calculations!$J$96:$K$96,'BFoEToFU-LDVs-passengers'!AI$1)</f>
        <v>0</v>
      </c>
      <c r="AJ8" s="6">
        <f>TREND(Calculations!$J131:$K131,Calculations!$J$96:$K$96,'BFoEToFU-LDVs-passengers'!AJ$1)</f>
        <v>0</v>
      </c>
      <c r="AK8" s="6">
        <f>TREND(Calculations!$J131:$K131,Calculations!$J$96:$K$96,'BFoEToFU-LDVs-passengers'!AK$1)</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pane xSplit="1" ySplit="1" topLeftCell="B2" activePane="bottomRight" state="frozen"/>
      <selection pane="topRight" activeCell="B1" sqref="B1"/>
      <selection pane="bottomLeft" activeCell="A2" sqref="A2"/>
      <selection pane="bottomRight" activeCell="K33" sqref="K33"/>
    </sheetView>
  </sheetViews>
  <sheetFormatPr defaultColWidth="9.1796875" defaultRowHeight="14.5" x14ac:dyDescent="0.35"/>
  <cols>
    <col min="1" max="1" width="40.1796875" style="7" customWidth="1"/>
    <col min="2" max="26" width="10.54296875" style="7" bestFit="1" customWidth="1"/>
    <col min="27" max="16384" width="9.1796875" style="7"/>
  </cols>
  <sheetData>
    <row r="1" spans="1:37"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35">
      <c r="A2" s="1" t="s">
        <v>2</v>
      </c>
      <c r="B2" s="6">
        <v>0</v>
      </c>
      <c r="C2" s="6">
        <f t="shared" ref="C2:F8" si="0">$B2+($G2-$B2)*(C$1-$B$1)/($G$1-$B$1)</f>
        <v>0</v>
      </c>
      <c r="D2" s="6">
        <f t="shared" si="0"/>
        <v>0</v>
      </c>
      <c r="E2" s="6">
        <f t="shared" si="0"/>
        <v>0</v>
      </c>
      <c r="F2" s="6">
        <f t="shared" si="0"/>
        <v>0</v>
      </c>
      <c r="G2" s="6">
        <v>0</v>
      </c>
      <c r="H2" s="6">
        <f t="shared" ref="H2:K8" si="1">$G2+($L2-$G2)*(H$1-$G$1)/($L$1-$G$1)</f>
        <v>0</v>
      </c>
      <c r="I2" s="6">
        <f t="shared" si="1"/>
        <v>0</v>
      </c>
      <c r="J2" s="6">
        <f t="shared" si="1"/>
        <v>0</v>
      </c>
      <c r="K2" s="6">
        <f t="shared" si="1"/>
        <v>0</v>
      </c>
      <c r="L2" s="6">
        <v>0</v>
      </c>
      <c r="M2" s="6">
        <f>$L2+($Q2-$L2)*(M$1-$L$1)/($Q$1-$L$1)</f>
        <v>0</v>
      </c>
      <c r="N2" s="6">
        <f t="shared" ref="N2:P8" si="2">$L2+($Q2-$L2)*(N$1-$L$1)/($Q$1-$L$1)</f>
        <v>0</v>
      </c>
      <c r="O2" s="6">
        <f t="shared" si="2"/>
        <v>0</v>
      </c>
      <c r="P2" s="6">
        <f t="shared" si="2"/>
        <v>0</v>
      </c>
      <c r="Q2" s="6">
        <v>0</v>
      </c>
      <c r="R2" s="6">
        <f t="shared" ref="R2:U8" si="3">$Q2+($V2-$Q2)*(R$1-$Q$1)/($V$1-$Q$1)</f>
        <v>0</v>
      </c>
      <c r="S2" s="6">
        <f t="shared" si="3"/>
        <v>0</v>
      </c>
      <c r="T2" s="6">
        <f t="shared" si="3"/>
        <v>0</v>
      </c>
      <c r="U2" s="6">
        <f t="shared" si="3"/>
        <v>0</v>
      </c>
      <c r="V2" s="6">
        <v>0</v>
      </c>
      <c r="W2" s="6">
        <f t="shared" ref="W2:Z8" si="4">$V2+($AA2-$V2)*(W$1-$V$1)/($AA$1-$V$1)</f>
        <v>0</v>
      </c>
      <c r="X2" s="6">
        <f t="shared" si="4"/>
        <v>0</v>
      </c>
      <c r="Y2" s="6">
        <f t="shared" si="4"/>
        <v>0</v>
      </c>
      <c r="Z2" s="6">
        <f t="shared" si="4"/>
        <v>0</v>
      </c>
      <c r="AA2" s="6">
        <v>0</v>
      </c>
      <c r="AB2" s="6">
        <f t="shared" ref="AB2:AE8" si="5">$AA2+($AF2-$AA2)*(AB$1-$AA$1)/($AF$1-$AA$1)</f>
        <v>0</v>
      </c>
      <c r="AC2" s="6">
        <f t="shared" si="5"/>
        <v>0</v>
      </c>
      <c r="AD2" s="6">
        <f t="shared" si="5"/>
        <v>0</v>
      </c>
      <c r="AE2" s="6">
        <f t="shared" si="5"/>
        <v>0</v>
      </c>
      <c r="AF2" s="6">
        <v>0</v>
      </c>
      <c r="AG2" s="6">
        <f t="shared" ref="AG2:AJ8" si="6">$AF2+($AK2-$AF2)*(AG$1-$AF$1)/($AK$1-$AF$1)</f>
        <v>0</v>
      </c>
      <c r="AH2" s="6">
        <f t="shared" si="6"/>
        <v>0</v>
      </c>
      <c r="AI2" s="6">
        <f t="shared" si="6"/>
        <v>0</v>
      </c>
      <c r="AJ2" s="6">
        <f t="shared" si="6"/>
        <v>0</v>
      </c>
      <c r="AK2" s="6">
        <v>0</v>
      </c>
    </row>
    <row r="3" spans="1:37" x14ac:dyDescent="0.35">
      <c r="A3" s="1" t="s">
        <v>3</v>
      </c>
      <c r="B3" s="6">
        <f>'IX.b.2 passenger intercity'!G160/SUM('IX.b.2 passenger intercity'!G159:G163)</f>
        <v>7.0695880881751323E-4</v>
      </c>
      <c r="C3" s="6">
        <f>$B3+($G3-$B3)*(C$1-$B$1)/($G$1-$B$1)</f>
        <v>8.8406033260333863E-4</v>
      </c>
      <c r="D3" s="6">
        <f t="shared" si="0"/>
        <v>1.0611618563891639E-3</v>
      </c>
      <c r="E3" s="6">
        <f t="shared" si="0"/>
        <v>1.2382633801749894E-3</v>
      </c>
      <c r="F3" s="6">
        <f t="shared" si="0"/>
        <v>1.4153649039608147E-3</v>
      </c>
      <c r="G3" s="6">
        <f>'IX.b.2 passenger intercity'!H160/SUM('IX.b.2 passenger intercity'!H159:H163)</f>
        <v>1.59246642774664E-3</v>
      </c>
      <c r="H3" s="6">
        <f t="shared" si="1"/>
        <v>1.7664561435691609E-3</v>
      </c>
      <c r="I3" s="6">
        <f t="shared" si="1"/>
        <v>1.940445859391682E-3</v>
      </c>
      <c r="J3" s="6">
        <f t="shared" si="1"/>
        <v>2.1144355752142031E-3</v>
      </c>
      <c r="K3" s="6">
        <f t="shared" si="1"/>
        <v>2.288425291036724E-3</v>
      </c>
      <c r="L3" s="6">
        <f>'IX.b.2 passenger intercity'!I160/SUM('IX.b.2 passenger intercity'!I159:I163)</f>
        <v>2.4624150068592449E-3</v>
      </c>
      <c r="M3" s="6">
        <f>$L3+($Q3-$L3)*(M$1-$L$1)/($Q$1-$L$1)</f>
        <v>2.6411610029256744E-3</v>
      </c>
      <c r="N3" s="6">
        <f t="shared" si="2"/>
        <v>2.8199069989921039E-3</v>
      </c>
      <c r="O3" s="6">
        <f t="shared" si="2"/>
        <v>2.9986529950585331E-3</v>
      </c>
      <c r="P3" s="6">
        <f t="shared" si="2"/>
        <v>3.1773989911249626E-3</v>
      </c>
      <c r="Q3" s="6">
        <f>'IX.b.2 passenger intercity'!J160/SUM('IX.b.2 passenger intercity'!J159:J163)</f>
        <v>3.3561449871913921E-3</v>
      </c>
      <c r="R3" s="6">
        <f t="shared" si="3"/>
        <v>3.5325114074458383E-3</v>
      </c>
      <c r="S3" s="6">
        <f t="shared" si="3"/>
        <v>3.7088778277002844E-3</v>
      </c>
      <c r="T3" s="6">
        <f t="shared" si="3"/>
        <v>3.88524424795473E-3</v>
      </c>
      <c r="U3" s="6">
        <f t="shared" si="3"/>
        <v>4.0616106682091766E-3</v>
      </c>
      <c r="V3" s="6">
        <f>'IX.b.2 passenger intercity'!K160/SUM('IX.b.2 passenger intercity'!K159:K163)</f>
        <v>4.2379770884636223E-3</v>
      </c>
      <c r="W3" s="6">
        <f t="shared" si="4"/>
        <v>4.4155325863552549E-3</v>
      </c>
      <c r="X3" s="6">
        <f t="shared" si="4"/>
        <v>4.5930880842468876E-3</v>
      </c>
      <c r="Y3" s="6">
        <f t="shared" si="4"/>
        <v>4.7706435821385212E-3</v>
      </c>
      <c r="Z3" s="6">
        <f t="shared" si="4"/>
        <v>4.9481990800301539E-3</v>
      </c>
      <c r="AA3" s="6">
        <f>'IX.b.2 passenger intercity'!L160/SUM('IX.b.2 passenger intercity'!L159:L163)</f>
        <v>5.1257545779217865E-3</v>
      </c>
      <c r="AB3" s="6">
        <f t="shared" si="5"/>
        <v>5.3055497083178251E-3</v>
      </c>
      <c r="AC3" s="6">
        <f t="shared" si="5"/>
        <v>5.4853448387138636E-3</v>
      </c>
      <c r="AD3" s="6">
        <f t="shared" si="5"/>
        <v>5.665139969109903E-3</v>
      </c>
      <c r="AE3" s="6">
        <f t="shared" si="5"/>
        <v>5.8449350995059416E-3</v>
      </c>
      <c r="AF3" s="6">
        <f>'IX.b.2 passenger intercity'!M160/SUM('IX.b.2 passenger intercity'!M159:M163)</f>
        <v>6.0247302299019801E-3</v>
      </c>
      <c r="AG3" s="6">
        <f t="shared" si="6"/>
        <v>6.203484145579352E-3</v>
      </c>
      <c r="AH3" s="6">
        <f t="shared" si="6"/>
        <v>6.3822380612567238E-3</v>
      </c>
      <c r="AI3" s="6">
        <f t="shared" si="6"/>
        <v>6.5609919769340956E-3</v>
      </c>
      <c r="AJ3" s="6">
        <f t="shared" si="6"/>
        <v>6.7397458926114675E-3</v>
      </c>
      <c r="AK3" s="6">
        <f>'IX.b.2 passenger intercity'!N160/SUM('IX.b.2 passenger intercity'!N159:N163)</f>
        <v>6.9184998082888393E-3</v>
      </c>
    </row>
    <row r="4" spans="1:37" x14ac:dyDescent="0.35">
      <c r="A4" s="1" t="s">
        <v>4</v>
      </c>
      <c r="B4" s="6">
        <v>0</v>
      </c>
      <c r="C4" s="6">
        <f t="shared" si="0"/>
        <v>0</v>
      </c>
      <c r="D4" s="6">
        <f t="shared" si="0"/>
        <v>0</v>
      </c>
      <c r="E4" s="6">
        <f t="shared" si="0"/>
        <v>0</v>
      </c>
      <c r="F4" s="6">
        <f t="shared" si="0"/>
        <v>0</v>
      </c>
      <c r="G4" s="6">
        <v>0</v>
      </c>
      <c r="H4" s="6">
        <f t="shared" si="1"/>
        <v>0</v>
      </c>
      <c r="I4" s="6">
        <f t="shared" si="1"/>
        <v>0</v>
      </c>
      <c r="J4" s="6">
        <f t="shared" si="1"/>
        <v>0</v>
      </c>
      <c r="K4" s="6">
        <f t="shared" si="1"/>
        <v>0</v>
      </c>
      <c r="L4" s="6">
        <v>0</v>
      </c>
      <c r="M4" s="6">
        <f t="shared" ref="M4:M8" si="7">$L4+($Q4-$L4)*(M$1-$L$1)/($Q$1-$L$1)</f>
        <v>0</v>
      </c>
      <c r="N4" s="6">
        <f t="shared" si="2"/>
        <v>0</v>
      </c>
      <c r="O4" s="6">
        <f t="shared" si="2"/>
        <v>0</v>
      </c>
      <c r="P4" s="6">
        <f t="shared" si="2"/>
        <v>0</v>
      </c>
      <c r="Q4" s="6">
        <v>0</v>
      </c>
      <c r="R4" s="6">
        <f t="shared" si="3"/>
        <v>0</v>
      </c>
      <c r="S4" s="6">
        <f t="shared" si="3"/>
        <v>0</v>
      </c>
      <c r="T4" s="6">
        <f t="shared" si="3"/>
        <v>0</v>
      </c>
      <c r="U4" s="6">
        <f t="shared" si="3"/>
        <v>0</v>
      </c>
      <c r="V4" s="6">
        <v>0</v>
      </c>
      <c r="W4" s="6">
        <f t="shared" si="4"/>
        <v>0</v>
      </c>
      <c r="X4" s="6">
        <f t="shared" si="4"/>
        <v>0</v>
      </c>
      <c r="Y4" s="6">
        <f t="shared" si="4"/>
        <v>0</v>
      </c>
      <c r="Z4" s="6">
        <f t="shared" si="4"/>
        <v>0</v>
      </c>
      <c r="AA4" s="6">
        <v>0</v>
      </c>
      <c r="AB4" s="6">
        <f t="shared" si="5"/>
        <v>0</v>
      </c>
      <c r="AC4" s="6">
        <f t="shared" si="5"/>
        <v>0</v>
      </c>
      <c r="AD4" s="6">
        <f t="shared" si="5"/>
        <v>0</v>
      </c>
      <c r="AE4" s="6">
        <f t="shared" si="5"/>
        <v>0</v>
      </c>
      <c r="AF4" s="6">
        <v>0</v>
      </c>
      <c r="AG4" s="6">
        <f t="shared" si="6"/>
        <v>0</v>
      </c>
      <c r="AH4" s="6">
        <f t="shared" si="6"/>
        <v>0</v>
      </c>
      <c r="AI4" s="6">
        <f t="shared" si="6"/>
        <v>0</v>
      </c>
      <c r="AJ4" s="6">
        <f t="shared" si="6"/>
        <v>0</v>
      </c>
      <c r="AK4" s="6">
        <v>0</v>
      </c>
    </row>
    <row r="5" spans="1:37" x14ac:dyDescent="0.35">
      <c r="A5" s="1" t="s">
        <v>5</v>
      </c>
      <c r="B5" s="6">
        <f>SUM('IX.b.2 passenger intercity'!G159,'IX.b.2 passenger intercity'!G161:G162)/SUM('IX.b.2 passenger intercity'!G159:G163)</f>
        <v>0.99929304119118256</v>
      </c>
      <c r="C5" s="6">
        <f t="shared" si="0"/>
        <v>0.99911593966739676</v>
      </c>
      <c r="D5" s="6">
        <f t="shared" si="0"/>
        <v>0.99893883814361084</v>
      </c>
      <c r="E5" s="6">
        <f t="shared" si="0"/>
        <v>0.99876173661982504</v>
      </c>
      <c r="F5" s="6">
        <f t="shared" si="0"/>
        <v>0.99858463509603912</v>
      </c>
      <c r="G5" s="6">
        <f>SUM('IX.b.2 passenger intercity'!H159,'IX.b.2 passenger intercity'!H161:H162)/SUM('IX.b.2 passenger intercity'!H159:H163)</f>
        <v>0.99840753357225331</v>
      </c>
      <c r="H5" s="6">
        <f t="shared" si="1"/>
        <v>0.99823354385643082</v>
      </c>
      <c r="I5" s="6">
        <f t="shared" si="1"/>
        <v>0.99805955414060832</v>
      </c>
      <c r="J5" s="6">
        <f t="shared" si="1"/>
        <v>0.99788556442478582</v>
      </c>
      <c r="K5" s="6">
        <f t="shared" si="1"/>
        <v>0.99771157470896332</v>
      </c>
      <c r="L5" s="6">
        <f>SUM('IX.b.2 passenger intercity'!I159,'IX.b.2 passenger intercity'!I161:I162)/SUM('IX.b.2 passenger intercity'!I159:I163)</f>
        <v>0.99753758499314082</v>
      </c>
      <c r="M5" s="6">
        <f t="shared" si="7"/>
        <v>0.99735883899707434</v>
      </c>
      <c r="N5" s="6">
        <f t="shared" si="2"/>
        <v>0.99718009300100796</v>
      </c>
      <c r="O5" s="6">
        <f t="shared" si="2"/>
        <v>0.99700134700494147</v>
      </c>
      <c r="P5" s="6">
        <f t="shared" si="2"/>
        <v>0.9968226010088751</v>
      </c>
      <c r="Q5" s="6">
        <f>SUM('IX.b.2 passenger intercity'!J159,'IX.b.2 passenger intercity'!J161:J162)/SUM('IX.b.2 passenger intercity'!J159:J163)</f>
        <v>0.99664385501280861</v>
      </c>
      <c r="R5" s="6">
        <f t="shared" si="3"/>
        <v>0.99646748859255418</v>
      </c>
      <c r="S5" s="6">
        <f t="shared" si="3"/>
        <v>0.99629112217229976</v>
      </c>
      <c r="T5" s="6">
        <f t="shared" si="3"/>
        <v>0.99611475575204533</v>
      </c>
      <c r="U5" s="6">
        <f t="shared" si="3"/>
        <v>0.99593838933179091</v>
      </c>
      <c r="V5" s="6">
        <f>SUM('IX.b.2 passenger intercity'!K159,'IX.b.2 passenger intercity'!K161:K162)/SUM('IX.b.2 passenger intercity'!K159:K163)</f>
        <v>0.99576202291153648</v>
      </c>
      <c r="W5" s="6">
        <f t="shared" si="4"/>
        <v>0.99558446741364481</v>
      </c>
      <c r="X5" s="6">
        <f t="shared" si="4"/>
        <v>0.99540691191575315</v>
      </c>
      <c r="Y5" s="6">
        <f t="shared" si="4"/>
        <v>0.99522935641786159</v>
      </c>
      <c r="Z5" s="6">
        <f t="shared" si="4"/>
        <v>0.99505180091996992</v>
      </c>
      <c r="AA5" s="6">
        <f>SUM('IX.b.2 passenger intercity'!L159,'IX.b.2 passenger intercity'!L161:L162)/SUM('IX.b.2 passenger intercity'!L159:L163)</f>
        <v>0.99487424542207825</v>
      </c>
      <c r="AB5" s="6">
        <f t="shared" si="5"/>
        <v>0.99469445029168224</v>
      </c>
      <c r="AC5" s="6">
        <f t="shared" si="5"/>
        <v>0.99451465516128612</v>
      </c>
      <c r="AD5" s="6">
        <f t="shared" si="5"/>
        <v>0.99433486003089011</v>
      </c>
      <c r="AE5" s="6">
        <f t="shared" si="5"/>
        <v>0.99415506490049399</v>
      </c>
      <c r="AF5" s="6">
        <f>SUM('IX.b.2 passenger intercity'!M159,'IX.b.2 passenger intercity'!M161:M162)/SUM('IX.b.2 passenger intercity'!M159:M163)</f>
        <v>0.99397526977009798</v>
      </c>
      <c r="AG5" s="6">
        <f t="shared" si="6"/>
        <v>0.99379651585442064</v>
      </c>
      <c r="AH5" s="6">
        <f t="shared" si="6"/>
        <v>0.99361776193874329</v>
      </c>
      <c r="AI5" s="6">
        <f t="shared" si="6"/>
        <v>0.99343900802306584</v>
      </c>
      <c r="AJ5" s="6">
        <f t="shared" si="6"/>
        <v>0.9932602541073885</v>
      </c>
      <c r="AK5" s="6">
        <f>SUM('IX.b.2 passenger intercity'!N159,'IX.b.2 passenger intercity'!N161:N162)/SUM('IX.b.2 passenger intercity'!N159:N163)</f>
        <v>0.99308150019171115</v>
      </c>
    </row>
    <row r="6" spans="1:37" x14ac:dyDescent="0.35">
      <c r="A6" s="1" t="s">
        <v>8</v>
      </c>
      <c r="B6" s="6">
        <v>0</v>
      </c>
      <c r="C6" s="6">
        <f t="shared" si="0"/>
        <v>0</v>
      </c>
      <c r="D6" s="6">
        <f t="shared" si="0"/>
        <v>0</v>
      </c>
      <c r="E6" s="6">
        <f t="shared" si="0"/>
        <v>0</v>
      </c>
      <c r="F6" s="6">
        <f t="shared" si="0"/>
        <v>0</v>
      </c>
      <c r="G6" s="6">
        <v>0</v>
      </c>
      <c r="H6" s="6">
        <f t="shared" si="1"/>
        <v>0</v>
      </c>
      <c r="I6" s="6">
        <f t="shared" si="1"/>
        <v>0</v>
      </c>
      <c r="J6" s="6">
        <f t="shared" si="1"/>
        <v>0</v>
      </c>
      <c r="K6" s="6">
        <f t="shared" si="1"/>
        <v>0</v>
      </c>
      <c r="L6" s="6">
        <v>0</v>
      </c>
      <c r="M6" s="6">
        <f t="shared" si="7"/>
        <v>0</v>
      </c>
      <c r="N6" s="6">
        <f t="shared" si="2"/>
        <v>0</v>
      </c>
      <c r="O6" s="6">
        <f t="shared" si="2"/>
        <v>0</v>
      </c>
      <c r="P6" s="6">
        <f t="shared" si="2"/>
        <v>0</v>
      </c>
      <c r="Q6" s="6">
        <v>0</v>
      </c>
      <c r="R6" s="6">
        <f t="shared" si="3"/>
        <v>0</v>
      </c>
      <c r="S6" s="6">
        <f t="shared" si="3"/>
        <v>0</v>
      </c>
      <c r="T6" s="6">
        <f t="shared" si="3"/>
        <v>0</v>
      </c>
      <c r="U6" s="6">
        <f t="shared" si="3"/>
        <v>0</v>
      </c>
      <c r="V6" s="6">
        <v>0</v>
      </c>
      <c r="W6" s="6">
        <f t="shared" si="4"/>
        <v>0</v>
      </c>
      <c r="X6" s="6">
        <f t="shared" si="4"/>
        <v>0</v>
      </c>
      <c r="Y6" s="6">
        <f t="shared" si="4"/>
        <v>0</v>
      </c>
      <c r="Z6" s="6">
        <f t="shared" si="4"/>
        <v>0</v>
      </c>
      <c r="AA6" s="6">
        <v>0</v>
      </c>
      <c r="AB6" s="6">
        <f t="shared" si="5"/>
        <v>0</v>
      </c>
      <c r="AC6" s="6">
        <f t="shared" si="5"/>
        <v>0</v>
      </c>
      <c r="AD6" s="6">
        <f t="shared" si="5"/>
        <v>0</v>
      </c>
      <c r="AE6" s="6">
        <f t="shared" si="5"/>
        <v>0</v>
      </c>
      <c r="AF6" s="6">
        <v>0</v>
      </c>
      <c r="AG6" s="6">
        <f t="shared" si="6"/>
        <v>0</v>
      </c>
      <c r="AH6" s="6">
        <f t="shared" si="6"/>
        <v>0</v>
      </c>
      <c r="AI6" s="6">
        <f t="shared" si="6"/>
        <v>0</v>
      </c>
      <c r="AJ6" s="6">
        <f t="shared" si="6"/>
        <v>0</v>
      </c>
      <c r="AK6" s="6">
        <v>0</v>
      </c>
    </row>
    <row r="7" spans="1:37" x14ac:dyDescent="0.35">
      <c r="A7" s="1" t="s">
        <v>7</v>
      </c>
      <c r="B7" s="347">
        <f>'IX.b.2 passenger intercity'!G163/SUM('IX.b.2 passenger intercity'!G159:G163)</f>
        <v>0</v>
      </c>
      <c r="C7" s="6">
        <f t="shared" si="0"/>
        <v>0</v>
      </c>
      <c r="D7" s="6">
        <f t="shared" si="0"/>
        <v>0</v>
      </c>
      <c r="E7" s="6">
        <f t="shared" si="0"/>
        <v>0</v>
      </c>
      <c r="F7" s="6">
        <f t="shared" si="0"/>
        <v>0</v>
      </c>
      <c r="G7" s="347">
        <f>'IX.b.2 passenger intercity'!H163/SUM('IX.b.2 passenger intercity'!H159:H163)</f>
        <v>0</v>
      </c>
      <c r="H7" s="6">
        <f>$G7+($L7-$G7)*(H$1-$G$1)/($L$1-$G$1)</f>
        <v>0</v>
      </c>
      <c r="I7" s="6">
        <f t="shared" si="1"/>
        <v>0</v>
      </c>
      <c r="J7" s="6">
        <f t="shared" si="1"/>
        <v>0</v>
      </c>
      <c r="K7" s="6">
        <f t="shared" si="1"/>
        <v>0</v>
      </c>
      <c r="L7" s="347">
        <f>'IX.b.2 passenger intercity'!I163/SUM('IX.b.2 passenger intercity'!I159:I163)</f>
        <v>0</v>
      </c>
      <c r="M7" s="6">
        <f t="shared" si="7"/>
        <v>0</v>
      </c>
      <c r="N7" s="6">
        <f t="shared" si="2"/>
        <v>0</v>
      </c>
      <c r="O7" s="6">
        <f t="shared" si="2"/>
        <v>0</v>
      </c>
      <c r="P7" s="6">
        <f t="shared" si="2"/>
        <v>0</v>
      </c>
      <c r="Q7" s="347">
        <f>'IX.b.2 passenger intercity'!J163/SUM('IX.b.2 passenger intercity'!J159:J163)</f>
        <v>0</v>
      </c>
      <c r="R7" s="6">
        <f>$Q7+($V7-$Q7)*(R$1-$Q$1)/($V$1-$Q$1)</f>
        <v>0</v>
      </c>
      <c r="S7" s="6">
        <f t="shared" si="3"/>
        <v>0</v>
      </c>
      <c r="T7" s="6">
        <f t="shared" si="3"/>
        <v>0</v>
      </c>
      <c r="U7" s="6">
        <f t="shared" si="3"/>
        <v>0</v>
      </c>
      <c r="V7" s="347">
        <f>'IX.b.2 passenger intercity'!K163/SUM('IX.b.2 passenger intercity'!K159:K163)</f>
        <v>0</v>
      </c>
      <c r="W7" s="6">
        <f>$V7+($AA7-$V7)*(W$1-$V$1)/($AA$1-$V$1)</f>
        <v>0</v>
      </c>
      <c r="X7" s="6">
        <f t="shared" si="4"/>
        <v>0</v>
      </c>
      <c r="Y7" s="6">
        <f t="shared" si="4"/>
        <v>0</v>
      </c>
      <c r="Z7" s="6">
        <f t="shared" si="4"/>
        <v>0</v>
      </c>
      <c r="AA7" s="347">
        <f>'IX.b.2 passenger intercity'!L163/SUM('IX.b.2 passenger intercity'!L159:L163)</f>
        <v>0</v>
      </c>
      <c r="AB7" s="6">
        <f>$AA7+($AF7-$AA7)*(AB$1-$AA$1)/($AF$1-$AA$1)</f>
        <v>0</v>
      </c>
      <c r="AC7" s="6">
        <f t="shared" si="5"/>
        <v>0</v>
      </c>
      <c r="AD7" s="6">
        <f t="shared" si="5"/>
        <v>0</v>
      </c>
      <c r="AE7" s="6">
        <f t="shared" si="5"/>
        <v>0</v>
      </c>
      <c r="AF7" s="347">
        <f>'IX.b.2 passenger intercity'!M163/SUM('IX.b.2 passenger intercity'!M159:M163)</f>
        <v>0</v>
      </c>
      <c r="AG7" s="6">
        <f>$AF7+($AK7-$AF7)*(AG$1-$AF$1)/($AK$1-$AF$1)</f>
        <v>0</v>
      </c>
      <c r="AH7" s="6">
        <f t="shared" si="6"/>
        <v>0</v>
      </c>
      <c r="AI7" s="6">
        <f t="shared" si="6"/>
        <v>0</v>
      </c>
      <c r="AJ7" s="6">
        <f t="shared" si="6"/>
        <v>0</v>
      </c>
      <c r="AK7" s="347">
        <f>'IX.b.2 passenger intercity'!N163/SUM('IX.b.2 passenger intercity'!N159:N163)</f>
        <v>0</v>
      </c>
    </row>
    <row r="8" spans="1:37" x14ac:dyDescent="0.35">
      <c r="A8" s="1" t="s">
        <v>6</v>
      </c>
      <c r="B8" s="6">
        <v>0</v>
      </c>
      <c r="C8" s="6">
        <f t="shared" si="0"/>
        <v>0</v>
      </c>
      <c r="D8" s="6">
        <f t="shared" si="0"/>
        <v>0</v>
      </c>
      <c r="E8" s="6">
        <f t="shared" si="0"/>
        <v>0</v>
      </c>
      <c r="F8" s="6">
        <f t="shared" si="0"/>
        <v>0</v>
      </c>
      <c r="G8" s="6">
        <v>0</v>
      </c>
      <c r="H8" s="6">
        <f>$G8+($L8-$G8)*(H$1-$G$1)/($L$1-$G$1)</f>
        <v>0</v>
      </c>
      <c r="I8" s="6">
        <f t="shared" si="1"/>
        <v>0</v>
      </c>
      <c r="J8" s="6">
        <f t="shared" si="1"/>
        <v>0</v>
      </c>
      <c r="K8" s="6">
        <f t="shared" si="1"/>
        <v>0</v>
      </c>
      <c r="L8" s="6">
        <v>0</v>
      </c>
      <c r="M8" s="6">
        <f t="shared" si="7"/>
        <v>0</v>
      </c>
      <c r="N8" s="6">
        <f t="shared" si="2"/>
        <v>0</v>
      </c>
      <c r="O8" s="6">
        <f t="shared" si="2"/>
        <v>0</v>
      </c>
      <c r="P8" s="6">
        <f t="shared" si="2"/>
        <v>0</v>
      </c>
      <c r="Q8" s="6">
        <v>0</v>
      </c>
      <c r="R8" s="6">
        <f>$Q8+($V8-$Q8)*(R$1-$Q$1)/($V$1-$Q$1)</f>
        <v>0</v>
      </c>
      <c r="S8" s="6">
        <f t="shared" si="3"/>
        <v>0</v>
      </c>
      <c r="T8" s="6">
        <f t="shared" si="3"/>
        <v>0</v>
      </c>
      <c r="U8" s="6">
        <f t="shared" si="3"/>
        <v>0</v>
      </c>
      <c r="V8" s="6">
        <v>0</v>
      </c>
      <c r="W8" s="6">
        <f>$V8+($AA8-$V8)*(W$1-$V$1)/($AA$1-$V$1)</f>
        <v>0</v>
      </c>
      <c r="X8" s="6">
        <f t="shared" si="4"/>
        <v>0</v>
      </c>
      <c r="Y8" s="6">
        <f t="shared" si="4"/>
        <v>0</v>
      </c>
      <c r="Z8" s="6">
        <f t="shared" si="4"/>
        <v>0</v>
      </c>
      <c r="AA8" s="6">
        <v>0</v>
      </c>
      <c r="AB8" s="6">
        <f>$AA8+($AF8-$AA8)*(AB$1-$AA$1)/($AF$1-$AA$1)</f>
        <v>0</v>
      </c>
      <c r="AC8" s="6">
        <f t="shared" si="5"/>
        <v>0</v>
      </c>
      <c r="AD8" s="6">
        <f t="shared" si="5"/>
        <v>0</v>
      </c>
      <c r="AE8" s="6">
        <f t="shared" si="5"/>
        <v>0</v>
      </c>
      <c r="AF8" s="6">
        <v>0</v>
      </c>
      <c r="AG8" s="6">
        <f>$AF8+($AK8-$AF8)*(AG$1-$AF$1)/($AK$1-$AF$1)</f>
        <v>0</v>
      </c>
      <c r="AH8" s="6">
        <f t="shared" si="6"/>
        <v>0</v>
      </c>
      <c r="AI8" s="6">
        <f t="shared" si="6"/>
        <v>0</v>
      </c>
      <c r="AJ8" s="6">
        <f t="shared" si="6"/>
        <v>0</v>
      </c>
      <c r="AK8" s="6">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pane xSplit="1" ySplit="1" topLeftCell="B2" activePane="bottomRight" state="frozen"/>
      <selection pane="topRight" activeCell="B1" sqref="B1"/>
      <selection pane="bottomLeft" activeCell="A2" sqref="A2"/>
      <selection pane="bottomRight"/>
    </sheetView>
  </sheetViews>
  <sheetFormatPr defaultColWidth="9.1796875" defaultRowHeight="14.5" x14ac:dyDescent="0.35"/>
  <cols>
    <col min="1" max="1" width="40.1796875" style="7" customWidth="1"/>
    <col min="2" max="26" width="10.54296875" style="7" bestFit="1" customWidth="1"/>
    <col min="27" max="16384" width="9.1796875" style="7"/>
  </cols>
  <sheetData>
    <row r="1" spans="1:37"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s="6" customFormat="1" x14ac:dyDescent="0.35">
      <c r="A2" s="348" t="s">
        <v>2</v>
      </c>
      <c r="B2" s="6">
        <v>0</v>
      </c>
      <c r="C2" s="6">
        <f t="shared" ref="C2:F8" si="0">$B2+($G2-$B2)*(C$1-$B$1)/($G$1-$B$1)</f>
        <v>0</v>
      </c>
      <c r="D2" s="6">
        <f t="shared" si="0"/>
        <v>0</v>
      </c>
      <c r="E2" s="6">
        <f t="shared" si="0"/>
        <v>0</v>
      </c>
      <c r="F2" s="6">
        <f t="shared" si="0"/>
        <v>0</v>
      </c>
      <c r="G2" s="6">
        <v>0</v>
      </c>
      <c r="H2" s="6">
        <f t="shared" ref="H2:K8" si="1">$G2+($L2-$G2)*(H$1-$G$1)/($L$1-$G$1)</f>
        <v>0</v>
      </c>
      <c r="I2" s="6">
        <f t="shared" si="1"/>
        <v>0</v>
      </c>
      <c r="J2" s="6">
        <f t="shared" si="1"/>
        <v>0</v>
      </c>
      <c r="K2" s="6">
        <f t="shared" si="1"/>
        <v>0</v>
      </c>
      <c r="L2" s="6">
        <v>0</v>
      </c>
      <c r="M2" s="6">
        <f>$L2+($Q2-$L2)*(M$1-$L$1)/($Q$1-$L$1)</f>
        <v>0</v>
      </c>
      <c r="N2" s="6">
        <f t="shared" ref="N2:P8" si="2">$L2+($Q2-$L2)*(N$1-$L$1)/($Q$1-$L$1)</f>
        <v>0</v>
      </c>
      <c r="O2" s="6">
        <f t="shared" si="2"/>
        <v>0</v>
      </c>
      <c r="P2" s="6">
        <f t="shared" si="2"/>
        <v>0</v>
      </c>
      <c r="Q2" s="6">
        <v>0</v>
      </c>
      <c r="R2" s="6">
        <f t="shared" ref="R2:U8" si="3">$Q2+($V2-$Q2)*(R$1-$Q$1)/($V$1-$Q$1)</f>
        <v>0</v>
      </c>
      <c r="S2" s="6">
        <f t="shared" si="3"/>
        <v>0</v>
      </c>
      <c r="T2" s="6">
        <f t="shared" si="3"/>
        <v>0</v>
      </c>
      <c r="U2" s="6">
        <f t="shared" si="3"/>
        <v>0</v>
      </c>
      <c r="V2" s="6">
        <v>0</v>
      </c>
      <c r="W2" s="6">
        <f t="shared" ref="W2:Z8" si="4">$V2+($AA2-$V2)*(W$1-$V$1)/($AA$1-$V$1)</f>
        <v>0</v>
      </c>
      <c r="X2" s="6">
        <f t="shared" si="4"/>
        <v>0</v>
      </c>
      <c r="Y2" s="6">
        <f t="shared" si="4"/>
        <v>0</v>
      </c>
      <c r="Z2" s="6">
        <f t="shared" si="4"/>
        <v>0</v>
      </c>
      <c r="AA2" s="6">
        <v>0</v>
      </c>
      <c r="AB2" s="6">
        <f t="shared" ref="AB2:AE8" si="5">$AA2+($AF2-$AA2)*(AB$1-$AA$1)/($AF$1-$AA$1)</f>
        <v>0</v>
      </c>
      <c r="AC2" s="6">
        <f t="shared" si="5"/>
        <v>0</v>
      </c>
      <c r="AD2" s="6">
        <f t="shared" si="5"/>
        <v>0</v>
      </c>
      <c r="AE2" s="6">
        <f t="shared" si="5"/>
        <v>0</v>
      </c>
      <c r="AF2" s="6">
        <v>0</v>
      </c>
      <c r="AG2" s="6">
        <f t="shared" ref="AG2:AJ8" si="6">$AF2+($AK2-$AF2)*(AG$1-$AF$1)/($AK$1-$AF$1)</f>
        <v>0</v>
      </c>
      <c r="AH2" s="6">
        <f t="shared" si="6"/>
        <v>0</v>
      </c>
      <c r="AI2" s="6">
        <f t="shared" si="6"/>
        <v>0</v>
      </c>
      <c r="AJ2" s="6">
        <f t="shared" si="6"/>
        <v>0</v>
      </c>
      <c r="AK2" s="6">
        <v>0</v>
      </c>
    </row>
    <row r="3" spans="1:37" s="6" customFormat="1" x14ac:dyDescent="0.35">
      <c r="A3" s="348" t="s">
        <v>3</v>
      </c>
      <c r="B3" s="6">
        <f>'IX.a freight'!G163</f>
        <v>1.9513897718535977E-3</v>
      </c>
      <c r="C3" s="6">
        <f>$B3+($G3-$B3)*(C$1-$B$1)/($G$1-$B$1)</f>
        <v>2.439237214816997E-3</v>
      </c>
      <c r="D3" s="6">
        <f t="shared" si="0"/>
        <v>2.9270846577803965E-3</v>
      </c>
      <c r="E3" s="6">
        <f t="shared" si="0"/>
        <v>3.414932100743796E-3</v>
      </c>
      <c r="F3" s="6">
        <f t="shared" si="0"/>
        <v>3.902779543707195E-3</v>
      </c>
      <c r="G3" s="6">
        <f>'IX.a freight'!H163</f>
        <v>4.390626986670595E-3</v>
      </c>
      <c r="H3" s="6">
        <f t="shared" si="1"/>
        <v>4.878474429633994E-3</v>
      </c>
      <c r="I3" s="6">
        <f t="shared" si="1"/>
        <v>5.3663218725973939E-3</v>
      </c>
      <c r="J3" s="6">
        <f t="shared" si="1"/>
        <v>5.854169315560793E-3</v>
      </c>
      <c r="K3" s="6">
        <f t="shared" si="1"/>
        <v>6.342016758524192E-3</v>
      </c>
      <c r="L3" s="6">
        <f>'IX.a freight'!I163</f>
        <v>6.829864201487592E-3</v>
      </c>
      <c r="M3" s="6">
        <f>$L3+($Q3-$L3)*(M$1-$L$1)/($Q$1-$L$1)</f>
        <v>7.3177116444509919E-3</v>
      </c>
      <c r="N3" s="6">
        <f t="shared" si="2"/>
        <v>7.8055590874143909E-3</v>
      </c>
      <c r="O3" s="6">
        <f t="shared" si="2"/>
        <v>8.29340653037779E-3</v>
      </c>
      <c r="P3" s="6">
        <f t="shared" si="2"/>
        <v>8.7812539733411899E-3</v>
      </c>
      <c r="Q3" s="6">
        <f>'IX.a freight'!J163</f>
        <v>9.2691014163045898E-3</v>
      </c>
      <c r="R3" s="6">
        <f t="shared" si="3"/>
        <v>9.7569488592679898E-3</v>
      </c>
      <c r="S3" s="6">
        <f t="shared" si="3"/>
        <v>1.0244796302231388E-2</v>
      </c>
      <c r="T3" s="6">
        <f t="shared" si="3"/>
        <v>1.0732643745194788E-2</v>
      </c>
      <c r="U3" s="6">
        <f t="shared" si="3"/>
        <v>1.1220491188158186E-2</v>
      </c>
      <c r="V3" s="6">
        <f>'IX.a freight'!K163</f>
        <v>1.1708338631121586E-2</v>
      </c>
      <c r="W3" s="6">
        <f t="shared" si="4"/>
        <v>1.2196186074084986E-2</v>
      </c>
      <c r="X3" s="6">
        <f t="shared" si="4"/>
        <v>1.2684033517048386E-2</v>
      </c>
      <c r="Y3" s="6">
        <f t="shared" si="4"/>
        <v>1.3171880960011784E-2</v>
      </c>
      <c r="Z3" s="6">
        <f t="shared" si="4"/>
        <v>1.3659728402975184E-2</v>
      </c>
      <c r="AA3" s="6">
        <f>'IX.a freight'!L163</f>
        <v>1.4147575845938584E-2</v>
      </c>
      <c r="AB3" s="6">
        <f t="shared" si="5"/>
        <v>1.4635423288901984E-2</v>
      </c>
      <c r="AC3" s="6">
        <f t="shared" si="5"/>
        <v>1.5123270731865382E-2</v>
      </c>
      <c r="AD3" s="6">
        <f t="shared" si="5"/>
        <v>1.5611118174828782E-2</v>
      </c>
      <c r="AE3" s="6">
        <f t="shared" si="5"/>
        <v>1.6098965617792182E-2</v>
      </c>
      <c r="AF3" s="6">
        <f>'IX.a freight'!M163</f>
        <v>1.658681306075558E-2</v>
      </c>
      <c r="AG3" s="6">
        <f t="shared" si="6"/>
        <v>1.7074660503718978E-2</v>
      </c>
      <c r="AH3" s="6">
        <f t="shared" si="6"/>
        <v>1.756250794668238E-2</v>
      </c>
      <c r="AI3" s="6">
        <f t="shared" si="6"/>
        <v>1.8050355389645778E-2</v>
      </c>
      <c r="AJ3" s="6">
        <f t="shared" si="6"/>
        <v>1.853820283260918E-2</v>
      </c>
      <c r="AK3" s="6">
        <f>'IX.a freight'!N163</f>
        <v>1.9026050275572578E-2</v>
      </c>
    </row>
    <row r="4" spans="1:37" s="6" customFormat="1" x14ac:dyDescent="0.35">
      <c r="A4" s="348" t="s">
        <v>4</v>
      </c>
      <c r="B4" s="6">
        <v>0</v>
      </c>
      <c r="C4" s="6">
        <f t="shared" si="0"/>
        <v>0</v>
      </c>
      <c r="D4" s="6">
        <f t="shared" si="0"/>
        <v>0</v>
      </c>
      <c r="E4" s="6">
        <f t="shared" si="0"/>
        <v>0</v>
      </c>
      <c r="F4" s="6">
        <f t="shared" si="0"/>
        <v>0</v>
      </c>
      <c r="G4" s="6">
        <v>0</v>
      </c>
      <c r="H4" s="6">
        <f t="shared" si="1"/>
        <v>0</v>
      </c>
      <c r="I4" s="6">
        <f t="shared" si="1"/>
        <v>0</v>
      </c>
      <c r="J4" s="6">
        <f t="shared" si="1"/>
        <v>0</v>
      </c>
      <c r="K4" s="6">
        <f t="shared" si="1"/>
        <v>0</v>
      </c>
      <c r="L4" s="6">
        <v>0</v>
      </c>
      <c r="M4" s="6">
        <f t="shared" ref="M4:M8" si="7">$L4+($Q4-$L4)*(M$1-$L$1)/($Q$1-$L$1)</f>
        <v>0</v>
      </c>
      <c r="N4" s="6">
        <f t="shared" si="2"/>
        <v>0</v>
      </c>
      <c r="O4" s="6">
        <f t="shared" si="2"/>
        <v>0</v>
      </c>
      <c r="P4" s="6">
        <f t="shared" si="2"/>
        <v>0</v>
      </c>
      <c r="Q4" s="6">
        <v>0</v>
      </c>
      <c r="R4" s="6">
        <f t="shared" si="3"/>
        <v>0</v>
      </c>
      <c r="S4" s="6">
        <f t="shared" si="3"/>
        <v>0</v>
      </c>
      <c r="T4" s="6">
        <f t="shared" si="3"/>
        <v>0</v>
      </c>
      <c r="U4" s="6">
        <f t="shared" si="3"/>
        <v>0</v>
      </c>
      <c r="V4" s="6">
        <v>0</v>
      </c>
      <c r="W4" s="6">
        <f t="shared" si="4"/>
        <v>0</v>
      </c>
      <c r="X4" s="6">
        <f t="shared" si="4"/>
        <v>0</v>
      </c>
      <c r="Y4" s="6">
        <f t="shared" si="4"/>
        <v>0</v>
      </c>
      <c r="Z4" s="6">
        <f t="shared" si="4"/>
        <v>0</v>
      </c>
      <c r="AA4" s="6">
        <v>0</v>
      </c>
      <c r="AB4" s="6">
        <f t="shared" si="5"/>
        <v>0</v>
      </c>
      <c r="AC4" s="6">
        <f t="shared" si="5"/>
        <v>0</v>
      </c>
      <c r="AD4" s="6">
        <f t="shared" si="5"/>
        <v>0</v>
      </c>
      <c r="AE4" s="6">
        <f t="shared" si="5"/>
        <v>0</v>
      </c>
      <c r="AF4" s="6">
        <v>0</v>
      </c>
      <c r="AG4" s="6">
        <f t="shared" si="6"/>
        <v>0</v>
      </c>
      <c r="AH4" s="6">
        <f t="shared" si="6"/>
        <v>0</v>
      </c>
      <c r="AI4" s="6">
        <f t="shared" si="6"/>
        <v>0</v>
      </c>
      <c r="AJ4" s="6">
        <f t="shared" si="6"/>
        <v>0</v>
      </c>
      <c r="AK4" s="6">
        <v>0</v>
      </c>
    </row>
    <row r="5" spans="1:37" s="6" customFormat="1" x14ac:dyDescent="0.35">
      <c r="A5" s="348" t="s">
        <v>5</v>
      </c>
      <c r="B5" s="6">
        <f>SUM('IX.a freight'!G159:G161)</f>
        <v>0.99804861022814639</v>
      </c>
      <c r="C5" s="6">
        <f t="shared" si="0"/>
        <v>0.99756076278518302</v>
      </c>
      <c r="D5" s="6">
        <f t="shared" si="0"/>
        <v>0.99707291534221965</v>
      </c>
      <c r="E5" s="6">
        <f t="shared" si="0"/>
        <v>0.99658506789925616</v>
      </c>
      <c r="F5" s="6">
        <f t="shared" si="0"/>
        <v>0.99609722045629279</v>
      </c>
      <c r="G5" s="6">
        <f>SUM('IX.a freight'!H159:H161)</f>
        <v>0.99560937301332941</v>
      </c>
      <c r="H5" s="6">
        <f t="shared" si="1"/>
        <v>0.99512152557036604</v>
      </c>
      <c r="I5" s="6">
        <f t="shared" si="1"/>
        <v>0.99463367812740267</v>
      </c>
      <c r="J5" s="6">
        <f t="shared" si="1"/>
        <v>0.99414583068443918</v>
      </c>
      <c r="K5" s="6">
        <f t="shared" si="1"/>
        <v>0.99365798324147581</v>
      </c>
      <c r="L5" s="6">
        <f>SUM('IX.a freight'!I159:I161)</f>
        <v>0.99317013579851243</v>
      </c>
      <c r="M5" s="6">
        <f t="shared" si="7"/>
        <v>0.99268228835554906</v>
      </c>
      <c r="N5" s="6">
        <f t="shared" si="2"/>
        <v>0.99219444091258568</v>
      </c>
      <c r="O5" s="6">
        <f t="shared" si="2"/>
        <v>0.9917065934696222</v>
      </c>
      <c r="P5" s="6">
        <f t="shared" si="2"/>
        <v>0.99121874602665883</v>
      </c>
      <c r="Q5" s="6">
        <f>SUM('IX.a freight'!J159:J161)</f>
        <v>0.99073089858369545</v>
      </c>
      <c r="R5" s="6">
        <f t="shared" si="3"/>
        <v>0.99024305114073208</v>
      </c>
      <c r="S5" s="6">
        <f t="shared" si="3"/>
        <v>0.98975520369776859</v>
      </c>
      <c r="T5" s="6">
        <f t="shared" si="3"/>
        <v>0.98926735625480522</v>
      </c>
      <c r="U5" s="6">
        <f t="shared" si="3"/>
        <v>0.98877950881184173</v>
      </c>
      <c r="V5" s="6">
        <f>SUM('IX.a freight'!K159:K161)</f>
        <v>0.98829166136887836</v>
      </c>
      <c r="W5" s="6">
        <f t="shared" si="4"/>
        <v>0.98780381392591499</v>
      </c>
      <c r="X5" s="6">
        <f t="shared" si="4"/>
        <v>0.98731596648295161</v>
      </c>
      <c r="Y5" s="6">
        <f t="shared" si="4"/>
        <v>0.98682811903998813</v>
      </c>
      <c r="Z5" s="6">
        <f t="shared" si="4"/>
        <v>0.98634027159702475</v>
      </c>
      <c r="AA5" s="6">
        <f>SUM('IX.a freight'!L159:L161)</f>
        <v>0.98585242415406138</v>
      </c>
      <c r="AB5" s="6">
        <f t="shared" si="5"/>
        <v>0.98536457671109801</v>
      </c>
      <c r="AC5" s="6">
        <f t="shared" si="5"/>
        <v>0.98487672926813463</v>
      </c>
      <c r="AD5" s="6">
        <f t="shared" si="5"/>
        <v>0.98438888182517115</v>
      </c>
      <c r="AE5" s="6">
        <f t="shared" si="5"/>
        <v>0.98390103438220777</v>
      </c>
      <c r="AF5" s="6">
        <f>SUM('IX.a freight'!M159:M161)</f>
        <v>0.9834131869392444</v>
      </c>
      <c r="AG5" s="6">
        <f t="shared" si="6"/>
        <v>0.98292533949628103</v>
      </c>
      <c r="AH5" s="6">
        <f t="shared" si="6"/>
        <v>0.98243749205331765</v>
      </c>
      <c r="AI5" s="6">
        <f t="shared" si="6"/>
        <v>0.98194964461035417</v>
      </c>
      <c r="AJ5" s="6">
        <f t="shared" si="6"/>
        <v>0.98146179716739079</v>
      </c>
      <c r="AK5" s="6">
        <f>SUM('IX.a freight'!N159:N161)</f>
        <v>0.98097394972442742</v>
      </c>
    </row>
    <row r="6" spans="1:37" s="6" customFormat="1" x14ac:dyDescent="0.35">
      <c r="A6" s="348" t="s">
        <v>8</v>
      </c>
      <c r="B6" s="6">
        <v>0</v>
      </c>
      <c r="C6" s="6">
        <f t="shared" si="0"/>
        <v>0</v>
      </c>
      <c r="D6" s="6">
        <f t="shared" si="0"/>
        <v>0</v>
      </c>
      <c r="E6" s="6">
        <f t="shared" si="0"/>
        <v>0</v>
      </c>
      <c r="F6" s="6">
        <f t="shared" si="0"/>
        <v>0</v>
      </c>
      <c r="G6" s="6">
        <v>0</v>
      </c>
      <c r="H6" s="6">
        <f t="shared" si="1"/>
        <v>0</v>
      </c>
      <c r="I6" s="6">
        <f t="shared" si="1"/>
        <v>0</v>
      </c>
      <c r="J6" s="6">
        <f t="shared" si="1"/>
        <v>0</v>
      </c>
      <c r="K6" s="6">
        <f t="shared" si="1"/>
        <v>0</v>
      </c>
      <c r="L6" s="6">
        <v>0</v>
      </c>
      <c r="M6" s="6">
        <f t="shared" si="7"/>
        <v>0</v>
      </c>
      <c r="N6" s="6">
        <f t="shared" si="2"/>
        <v>0</v>
      </c>
      <c r="O6" s="6">
        <f t="shared" si="2"/>
        <v>0</v>
      </c>
      <c r="P6" s="6">
        <f t="shared" si="2"/>
        <v>0</v>
      </c>
      <c r="Q6" s="6">
        <v>0</v>
      </c>
      <c r="R6" s="6">
        <f t="shared" si="3"/>
        <v>0</v>
      </c>
      <c r="S6" s="6">
        <f t="shared" si="3"/>
        <v>0</v>
      </c>
      <c r="T6" s="6">
        <f t="shared" si="3"/>
        <v>0</v>
      </c>
      <c r="U6" s="6">
        <f t="shared" si="3"/>
        <v>0</v>
      </c>
      <c r="V6" s="6">
        <v>0</v>
      </c>
      <c r="W6" s="6">
        <f t="shared" si="4"/>
        <v>0</v>
      </c>
      <c r="X6" s="6">
        <f t="shared" si="4"/>
        <v>0</v>
      </c>
      <c r="Y6" s="6">
        <f t="shared" si="4"/>
        <v>0</v>
      </c>
      <c r="Z6" s="6">
        <f t="shared" si="4"/>
        <v>0</v>
      </c>
      <c r="AA6" s="6">
        <v>0</v>
      </c>
      <c r="AB6" s="6">
        <f t="shared" si="5"/>
        <v>0</v>
      </c>
      <c r="AC6" s="6">
        <f t="shared" si="5"/>
        <v>0</v>
      </c>
      <c r="AD6" s="6">
        <f t="shared" si="5"/>
        <v>0</v>
      </c>
      <c r="AE6" s="6">
        <f t="shared" si="5"/>
        <v>0</v>
      </c>
      <c r="AF6" s="6">
        <v>0</v>
      </c>
      <c r="AG6" s="6">
        <f t="shared" si="6"/>
        <v>0</v>
      </c>
      <c r="AH6" s="6">
        <f t="shared" si="6"/>
        <v>0</v>
      </c>
      <c r="AI6" s="6">
        <f t="shared" si="6"/>
        <v>0</v>
      </c>
      <c r="AJ6" s="6">
        <f t="shared" si="6"/>
        <v>0</v>
      </c>
      <c r="AK6" s="6">
        <v>0</v>
      </c>
    </row>
    <row r="7" spans="1:37" s="6" customFormat="1" x14ac:dyDescent="0.35">
      <c r="A7" s="348" t="s">
        <v>7</v>
      </c>
      <c r="B7" s="6">
        <f>'IX.a freight'!G162</f>
        <v>0</v>
      </c>
      <c r="C7" s="6">
        <f t="shared" si="0"/>
        <v>0</v>
      </c>
      <c r="D7" s="6">
        <f t="shared" si="0"/>
        <v>0</v>
      </c>
      <c r="E7" s="6">
        <f t="shared" si="0"/>
        <v>0</v>
      </c>
      <c r="F7" s="6">
        <f t="shared" si="0"/>
        <v>0</v>
      </c>
      <c r="G7" s="6">
        <f>'IX.a freight'!H162</f>
        <v>0</v>
      </c>
      <c r="H7" s="6">
        <f>$G7+($L7-$G7)*(H$1-$G$1)/($L$1-$G$1)</f>
        <v>0</v>
      </c>
      <c r="I7" s="6">
        <f t="shared" si="1"/>
        <v>0</v>
      </c>
      <c r="J7" s="6">
        <f t="shared" si="1"/>
        <v>0</v>
      </c>
      <c r="K7" s="6">
        <f t="shared" si="1"/>
        <v>0</v>
      </c>
      <c r="L7" s="6">
        <f>'IX.a freight'!I162</f>
        <v>0</v>
      </c>
      <c r="M7" s="6">
        <f t="shared" si="7"/>
        <v>0</v>
      </c>
      <c r="N7" s="6">
        <f t="shared" si="2"/>
        <v>0</v>
      </c>
      <c r="O7" s="6">
        <f t="shared" si="2"/>
        <v>0</v>
      </c>
      <c r="P7" s="6">
        <f t="shared" si="2"/>
        <v>0</v>
      </c>
      <c r="Q7" s="6">
        <f>'IX.a freight'!J162</f>
        <v>0</v>
      </c>
      <c r="R7" s="6">
        <f>$Q7+($V7-$Q7)*(R$1-$Q$1)/($V$1-$Q$1)</f>
        <v>0</v>
      </c>
      <c r="S7" s="6">
        <f t="shared" si="3"/>
        <v>0</v>
      </c>
      <c r="T7" s="6">
        <f t="shared" si="3"/>
        <v>0</v>
      </c>
      <c r="U7" s="6">
        <f t="shared" si="3"/>
        <v>0</v>
      </c>
      <c r="V7" s="6">
        <f>'IX.a freight'!K162</f>
        <v>0</v>
      </c>
      <c r="W7" s="6">
        <f>$V7+($AA7-$V7)*(W$1-$V$1)/($AA$1-$V$1)</f>
        <v>0</v>
      </c>
      <c r="X7" s="6">
        <f t="shared" si="4"/>
        <v>0</v>
      </c>
      <c r="Y7" s="6">
        <f t="shared" si="4"/>
        <v>0</v>
      </c>
      <c r="Z7" s="6">
        <f t="shared" si="4"/>
        <v>0</v>
      </c>
      <c r="AA7" s="6">
        <f>'IX.a freight'!L162</f>
        <v>0</v>
      </c>
      <c r="AB7" s="6">
        <f>$AA7+($AF7-$AA7)*(AB$1-$AA$1)/($AF$1-$AA$1)</f>
        <v>0</v>
      </c>
      <c r="AC7" s="6">
        <f t="shared" si="5"/>
        <v>0</v>
      </c>
      <c r="AD7" s="6">
        <f t="shared" si="5"/>
        <v>0</v>
      </c>
      <c r="AE7" s="6">
        <f t="shared" si="5"/>
        <v>0</v>
      </c>
      <c r="AF7" s="6">
        <f>'IX.a freight'!M162</f>
        <v>0</v>
      </c>
      <c r="AG7" s="6">
        <f>$AF7+($AK7-$AF7)*(AG$1-$AF$1)/($AK$1-$AF$1)</f>
        <v>0</v>
      </c>
      <c r="AH7" s="6">
        <f t="shared" si="6"/>
        <v>0</v>
      </c>
      <c r="AI7" s="6">
        <f t="shared" si="6"/>
        <v>0</v>
      </c>
      <c r="AJ7" s="6">
        <f t="shared" si="6"/>
        <v>0</v>
      </c>
      <c r="AK7" s="6">
        <f>'IX.a freight'!N162</f>
        <v>0</v>
      </c>
    </row>
    <row r="8" spans="1:37" s="6" customFormat="1" x14ac:dyDescent="0.35">
      <c r="A8" s="348" t="s">
        <v>6</v>
      </c>
      <c r="B8" s="6">
        <v>0</v>
      </c>
      <c r="C8" s="6">
        <f t="shared" si="0"/>
        <v>0</v>
      </c>
      <c r="D8" s="6">
        <f t="shared" si="0"/>
        <v>0</v>
      </c>
      <c r="E8" s="6">
        <f t="shared" si="0"/>
        <v>0</v>
      </c>
      <c r="F8" s="6">
        <f t="shared" si="0"/>
        <v>0</v>
      </c>
      <c r="G8" s="6">
        <v>0</v>
      </c>
      <c r="H8" s="6">
        <f>$G8+($L8-$G8)*(H$1-$G$1)/($L$1-$G$1)</f>
        <v>0</v>
      </c>
      <c r="I8" s="6">
        <f t="shared" si="1"/>
        <v>0</v>
      </c>
      <c r="J8" s="6">
        <f t="shared" si="1"/>
        <v>0</v>
      </c>
      <c r="K8" s="6">
        <f t="shared" si="1"/>
        <v>0</v>
      </c>
      <c r="L8" s="6">
        <v>0</v>
      </c>
      <c r="M8" s="6">
        <f t="shared" si="7"/>
        <v>0</v>
      </c>
      <c r="N8" s="6">
        <f t="shared" si="2"/>
        <v>0</v>
      </c>
      <c r="O8" s="6">
        <f t="shared" si="2"/>
        <v>0</v>
      </c>
      <c r="P8" s="6">
        <f t="shared" si="2"/>
        <v>0</v>
      </c>
      <c r="Q8" s="6">
        <v>0</v>
      </c>
      <c r="R8" s="6">
        <f>$Q8+($V8-$Q8)*(R$1-$Q$1)/($V$1-$Q$1)</f>
        <v>0</v>
      </c>
      <c r="S8" s="6">
        <f t="shared" si="3"/>
        <v>0</v>
      </c>
      <c r="T8" s="6">
        <f t="shared" si="3"/>
        <v>0</v>
      </c>
      <c r="U8" s="6">
        <f t="shared" si="3"/>
        <v>0</v>
      </c>
      <c r="V8" s="6">
        <v>0</v>
      </c>
      <c r="W8" s="6">
        <f>$V8+($AA8-$V8)*(W$1-$V$1)/($AA$1-$V$1)</f>
        <v>0</v>
      </c>
      <c r="X8" s="6">
        <f t="shared" si="4"/>
        <v>0</v>
      </c>
      <c r="Y8" s="6">
        <f t="shared" si="4"/>
        <v>0</v>
      </c>
      <c r="Z8" s="6">
        <f t="shared" si="4"/>
        <v>0</v>
      </c>
      <c r="AA8" s="6">
        <v>0</v>
      </c>
      <c r="AB8" s="6">
        <f>$AA8+($AF8-$AA8)*(AB$1-$AA$1)/($AF$1-$AA$1)</f>
        <v>0</v>
      </c>
      <c r="AC8" s="6">
        <f t="shared" si="5"/>
        <v>0</v>
      </c>
      <c r="AD8" s="6">
        <f t="shared" si="5"/>
        <v>0</v>
      </c>
      <c r="AE8" s="6">
        <f t="shared" si="5"/>
        <v>0</v>
      </c>
      <c r="AF8" s="6">
        <v>0</v>
      </c>
      <c r="AG8" s="6">
        <f>$AF8+($AK8-$AF8)*(AG$1-$AF$1)/($AK$1-$AF$1)</f>
        <v>0</v>
      </c>
      <c r="AH8" s="6">
        <f t="shared" si="6"/>
        <v>0</v>
      </c>
      <c r="AI8" s="6">
        <f t="shared" si="6"/>
        <v>0</v>
      </c>
      <c r="AJ8" s="6">
        <f t="shared" si="6"/>
        <v>0</v>
      </c>
      <c r="AK8" s="6">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tabSelected="1" workbookViewId="0">
      <pane xSplit="1" ySplit="1" topLeftCell="B2" activePane="bottomRight" state="frozen"/>
      <selection pane="topRight" activeCell="B1" sqref="B1"/>
      <selection pane="bottomLeft" activeCell="A2" sqref="A2"/>
      <selection pane="bottomRight" activeCell="AK17" sqref="AK17"/>
    </sheetView>
  </sheetViews>
  <sheetFormatPr defaultColWidth="9.1796875" defaultRowHeight="14.5" x14ac:dyDescent="0.35"/>
  <cols>
    <col min="1" max="1" width="40.1796875" style="7" customWidth="1"/>
    <col min="2" max="26" width="10.54296875" style="7" bestFit="1" customWidth="1"/>
    <col min="27" max="16384" width="9.1796875" style="7"/>
  </cols>
  <sheetData>
    <row r="1" spans="1:37"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s="6" customFormat="1" x14ac:dyDescent="0.35">
      <c r="A2" s="348" t="s">
        <v>2</v>
      </c>
      <c r="B2" s="6">
        <v>0</v>
      </c>
      <c r="C2" s="6">
        <v>0</v>
      </c>
      <c r="D2" s="6">
        <v>0</v>
      </c>
      <c r="E2" s="6">
        <v>0</v>
      </c>
      <c r="F2" s="6">
        <v>0</v>
      </c>
      <c r="G2" s="6">
        <v>0</v>
      </c>
      <c r="H2" s="6">
        <v>0</v>
      </c>
      <c r="I2" s="6">
        <v>0</v>
      </c>
      <c r="J2" s="6">
        <v>0</v>
      </c>
      <c r="K2" s="6">
        <v>0</v>
      </c>
      <c r="L2" s="6">
        <v>0</v>
      </c>
      <c r="M2" s="6">
        <v>0</v>
      </c>
      <c r="N2" s="6">
        <v>0</v>
      </c>
      <c r="O2" s="6">
        <v>0</v>
      </c>
      <c r="P2" s="6">
        <v>0</v>
      </c>
      <c r="Q2" s="6">
        <v>0</v>
      </c>
      <c r="R2" s="6">
        <v>0</v>
      </c>
      <c r="S2" s="6">
        <v>0</v>
      </c>
      <c r="T2" s="6">
        <v>0</v>
      </c>
      <c r="U2" s="6">
        <v>0</v>
      </c>
      <c r="V2" s="6">
        <v>0</v>
      </c>
      <c r="W2" s="6">
        <v>0</v>
      </c>
      <c r="X2" s="6">
        <v>0</v>
      </c>
      <c r="Y2" s="6">
        <v>0</v>
      </c>
      <c r="Z2" s="6">
        <v>0</v>
      </c>
      <c r="AA2" s="6">
        <v>0</v>
      </c>
      <c r="AB2" s="6">
        <v>0</v>
      </c>
      <c r="AC2" s="6">
        <v>0</v>
      </c>
      <c r="AD2" s="6">
        <v>0</v>
      </c>
      <c r="AE2" s="6">
        <v>0</v>
      </c>
      <c r="AF2" s="6">
        <v>0</v>
      </c>
      <c r="AG2" s="6">
        <v>0</v>
      </c>
      <c r="AH2" s="6">
        <v>0</v>
      </c>
      <c r="AI2" s="6">
        <v>0</v>
      </c>
      <c r="AJ2" s="6">
        <v>0</v>
      </c>
      <c r="AK2" s="6">
        <v>0</v>
      </c>
    </row>
    <row r="3" spans="1:37" s="6" customFormat="1" x14ac:dyDescent="0.35">
      <c r="A3" s="348" t="s">
        <v>3</v>
      </c>
      <c r="B3" s="6">
        <v>0</v>
      </c>
      <c r="C3" s="6">
        <f>$B3+($G3-$B3)*(C$1-$B$1)/($G$1-$B$1)</f>
        <v>0</v>
      </c>
      <c r="D3" s="6">
        <f t="shared" ref="C3:F8" si="0">$B3+($G3-$B3)*(D$1-$B$1)/($G$1-$B$1)</f>
        <v>0</v>
      </c>
      <c r="E3" s="6">
        <f t="shared" si="0"/>
        <v>0</v>
      </c>
      <c r="F3" s="6">
        <f t="shared" si="0"/>
        <v>0</v>
      </c>
      <c r="G3" s="6">
        <v>0</v>
      </c>
      <c r="H3" s="6">
        <f t="shared" ref="H3:K8" si="1">$G3+($L3-$G3)*(H$1-$G$1)/($L$1-$G$1)</f>
        <v>0</v>
      </c>
      <c r="I3" s="6">
        <f t="shared" si="1"/>
        <v>0</v>
      </c>
      <c r="J3" s="6">
        <f t="shared" si="1"/>
        <v>0</v>
      </c>
      <c r="K3" s="6">
        <f t="shared" si="1"/>
        <v>0</v>
      </c>
      <c r="L3" s="6">
        <v>0</v>
      </c>
      <c r="M3" s="6">
        <f>$L3+($Q3-$L3)*(M$1-$L$1)/($Q$1-$L$1)</f>
        <v>0</v>
      </c>
      <c r="N3" s="6">
        <f t="shared" ref="N3:P8" si="2">$L3+($Q3-$L3)*(N$1-$L$1)/($Q$1-$L$1)</f>
        <v>0</v>
      </c>
      <c r="O3" s="6">
        <f t="shared" si="2"/>
        <v>0</v>
      </c>
      <c r="P3" s="6">
        <f t="shared" si="2"/>
        <v>0</v>
      </c>
      <c r="Q3" s="6">
        <v>0</v>
      </c>
      <c r="R3" s="6">
        <f t="shared" ref="R3:U8" si="3">$Q3+($V3-$Q3)*(R$1-$Q$1)/($V$1-$Q$1)</f>
        <v>0</v>
      </c>
      <c r="S3" s="6">
        <f t="shared" si="3"/>
        <v>0</v>
      </c>
      <c r="T3" s="6">
        <f t="shared" si="3"/>
        <v>0</v>
      </c>
      <c r="U3" s="6">
        <f t="shared" si="3"/>
        <v>0</v>
      </c>
      <c r="V3" s="6">
        <v>0</v>
      </c>
      <c r="W3" s="6">
        <f t="shared" ref="W3:Z8" si="4">$V3+($AA3-$V3)*(W$1-$V$1)/($AA$1-$V$1)</f>
        <v>0</v>
      </c>
      <c r="X3" s="6">
        <f t="shared" si="4"/>
        <v>0</v>
      </c>
      <c r="Y3" s="6">
        <f t="shared" si="4"/>
        <v>0</v>
      </c>
      <c r="Z3" s="6">
        <f t="shared" si="4"/>
        <v>0</v>
      </c>
      <c r="AA3" s="6">
        <v>0</v>
      </c>
      <c r="AB3" s="6">
        <f t="shared" ref="AB3:AE8" si="5">$AA3+($AF3-$AA3)*(AB$1-$AA$1)/($AF$1-$AA$1)</f>
        <v>0</v>
      </c>
      <c r="AC3" s="6">
        <f t="shared" si="5"/>
        <v>0</v>
      </c>
      <c r="AD3" s="6">
        <f t="shared" si="5"/>
        <v>0</v>
      </c>
      <c r="AE3" s="6">
        <f t="shared" si="5"/>
        <v>0</v>
      </c>
      <c r="AF3" s="6">
        <v>0</v>
      </c>
      <c r="AG3" s="6">
        <f t="shared" ref="AG3:AJ8" si="6">$AF3+($AK3-$AF3)*(AG$1-$AF$1)/($AK$1-$AF$1)</f>
        <v>0</v>
      </c>
      <c r="AH3" s="6">
        <f t="shared" si="6"/>
        <v>0</v>
      </c>
      <c r="AI3" s="6">
        <f t="shared" si="6"/>
        <v>0</v>
      </c>
      <c r="AJ3" s="6">
        <f t="shared" si="6"/>
        <v>0</v>
      </c>
      <c r="AK3" s="6">
        <v>0</v>
      </c>
    </row>
    <row r="4" spans="1:37" s="6" customFormat="1" x14ac:dyDescent="0.35">
      <c r="A4" s="348" t="s">
        <v>4</v>
      </c>
      <c r="B4" s="6">
        <f>1</f>
        <v>1</v>
      </c>
      <c r="C4" s="6">
        <f>1</f>
        <v>1</v>
      </c>
      <c r="D4" s="6">
        <f>1</f>
        <v>1</v>
      </c>
      <c r="E4" s="6">
        <f>1</f>
        <v>1</v>
      </c>
      <c r="F4" s="6">
        <f>1</f>
        <v>1</v>
      </c>
      <c r="G4" s="6">
        <f>1</f>
        <v>1</v>
      </c>
      <c r="H4" s="6">
        <f>1</f>
        <v>1</v>
      </c>
      <c r="I4" s="6">
        <f>1</f>
        <v>1</v>
      </c>
      <c r="J4" s="6">
        <f>1</f>
        <v>1</v>
      </c>
      <c r="K4" s="6">
        <f>1</f>
        <v>1</v>
      </c>
      <c r="L4" s="6">
        <f>1</f>
        <v>1</v>
      </c>
      <c r="M4" s="6">
        <f>1</f>
        <v>1</v>
      </c>
      <c r="N4" s="6">
        <f>1</f>
        <v>1</v>
      </c>
      <c r="O4" s="6">
        <f>1</f>
        <v>1</v>
      </c>
      <c r="P4" s="6">
        <f>1</f>
        <v>1</v>
      </c>
      <c r="Q4" s="6">
        <f>1</f>
        <v>1</v>
      </c>
      <c r="R4" s="6">
        <f>1</f>
        <v>1</v>
      </c>
      <c r="S4" s="6">
        <f>1</f>
        <v>1</v>
      </c>
      <c r="T4" s="6">
        <f>1</f>
        <v>1</v>
      </c>
      <c r="U4" s="6">
        <f>1</f>
        <v>1</v>
      </c>
      <c r="V4" s="6">
        <f>1</f>
        <v>1</v>
      </c>
      <c r="W4" s="6">
        <f>1</f>
        <v>1</v>
      </c>
      <c r="X4" s="6">
        <f>1</f>
        <v>1</v>
      </c>
      <c r="Y4" s="6">
        <f>1</f>
        <v>1</v>
      </c>
      <c r="Z4" s="6">
        <f>1</f>
        <v>1</v>
      </c>
      <c r="AA4" s="6">
        <f>1</f>
        <v>1</v>
      </c>
      <c r="AB4" s="6">
        <f>1</f>
        <v>1</v>
      </c>
      <c r="AC4" s="6">
        <f>1</f>
        <v>1</v>
      </c>
      <c r="AD4" s="6">
        <f>1</f>
        <v>1</v>
      </c>
      <c r="AE4" s="6">
        <f>1</f>
        <v>1</v>
      </c>
      <c r="AF4" s="6">
        <f>1</f>
        <v>1</v>
      </c>
      <c r="AG4" s="6">
        <f>1</f>
        <v>1</v>
      </c>
      <c r="AH4" s="6">
        <f>1</f>
        <v>1</v>
      </c>
      <c r="AI4" s="6">
        <f>1</f>
        <v>1</v>
      </c>
      <c r="AJ4" s="6">
        <f>1</f>
        <v>1</v>
      </c>
      <c r="AK4" s="6">
        <f>1</f>
        <v>1</v>
      </c>
    </row>
    <row r="5" spans="1:37" s="6" customFormat="1" x14ac:dyDescent="0.35">
      <c r="A5" s="348" t="s">
        <v>5</v>
      </c>
      <c r="B5" s="6">
        <v>0</v>
      </c>
      <c r="C5" s="6">
        <f t="shared" si="0"/>
        <v>0</v>
      </c>
      <c r="D5" s="6">
        <f t="shared" si="0"/>
        <v>0</v>
      </c>
      <c r="E5" s="6">
        <f t="shared" si="0"/>
        <v>0</v>
      </c>
      <c r="F5" s="6">
        <f t="shared" si="0"/>
        <v>0</v>
      </c>
      <c r="G5" s="6">
        <v>0</v>
      </c>
      <c r="H5" s="6">
        <f t="shared" si="1"/>
        <v>0</v>
      </c>
      <c r="I5" s="6">
        <f t="shared" si="1"/>
        <v>0</v>
      </c>
      <c r="J5" s="6">
        <f t="shared" si="1"/>
        <v>0</v>
      </c>
      <c r="K5" s="6">
        <f t="shared" si="1"/>
        <v>0</v>
      </c>
      <c r="L5" s="6">
        <v>0</v>
      </c>
      <c r="M5" s="6">
        <f t="shared" ref="M5:M8" si="7">$L5+($Q5-$L5)*(M$1-$L$1)/($Q$1-$L$1)</f>
        <v>0</v>
      </c>
      <c r="N5" s="6">
        <f t="shared" si="2"/>
        <v>0</v>
      </c>
      <c r="O5" s="6">
        <f t="shared" si="2"/>
        <v>0</v>
      </c>
      <c r="P5" s="6">
        <f t="shared" si="2"/>
        <v>0</v>
      </c>
      <c r="Q5" s="6">
        <v>0</v>
      </c>
      <c r="R5" s="6">
        <f t="shared" si="3"/>
        <v>0</v>
      </c>
      <c r="S5" s="6">
        <f t="shared" si="3"/>
        <v>0</v>
      </c>
      <c r="T5" s="6">
        <f t="shared" si="3"/>
        <v>0</v>
      </c>
      <c r="U5" s="6">
        <f t="shared" si="3"/>
        <v>0</v>
      </c>
      <c r="V5" s="6">
        <v>0</v>
      </c>
      <c r="W5" s="6">
        <f t="shared" si="4"/>
        <v>0</v>
      </c>
      <c r="X5" s="6">
        <f t="shared" si="4"/>
        <v>0</v>
      </c>
      <c r="Y5" s="6">
        <f t="shared" si="4"/>
        <v>0</v>
      </c>
      <c r="Z5" s="6">
        <f t="shared" si="4"/>
        <v>0</v>
      </c>
      <c r="AA5" s="6">
        <v>0</v>
      </c>
      <c r="AB5" s="6">
        <f t="shared" si="5"/>
        <v>0</v>
      </c>
      <c r="AC5" s="6">
        <f t="shared" si="5"/>
        <v>0</v>
      </c>
      <c r="AD5" s="6">
        <f t="shared" si="5"/>
        <v>0</v>
      </c>
      <c r="AE5" s="6">
        <f t="shared" si="5"/>
        <v>0</v>
      </c>
      <c r="AF5" s="6">
        <v>0</v>
      </c>
      <c r="AG5" s="6">
        <f t="shared" si="6"/>
        <v>0</v>
      </c>
      <c r="AH5" s="6">
        <f t="shared" si="6"/>
        <v>0</v>
      </c>
      <c r="AI5" s="6">
        <f t="shared" si="6"/>
        <v>0</v>
      </c>
      <c r="AJ5" s="6">
        <f t="shared" si="6"/>
        <v>0</v>
      </c>
      <c r="AK5" s="6">
        <v>0</v>
      </c>
    </row>
    <row r="6" spans="1:37" s="6" customFormat="1" x14ac:dyDescent="0.35">
      <c r="A6" s="348" t="s">
        <v>8</v>
      </c>
      <c r="B6" s="6">
        <v>0</v>
      </c>
      <c r="C6" s="6">
        <v>0</v>
      </c>
      <c r="D6" s="6">
        <v>0</v>
      </c>
      <c r="E6" s="6">
        <v>0</v>
      </c>
      <c r="F6" s="6">
        <v>0</v>
      </c>
      <c r="G6" s="6">
        <v>0</v>
      </c>
      <c r="H6" s="6">
        <v>0</v>
      </c>
      <c r="I6" s="6">
        <v>0</v>
      </c>
      <c r="J6" s="6">
        <v>0</v>
      </c>
      <c r="K6" s="6">
        <v>0</v>
      </c>
      <c r="L6" s="6">
        <v>0</v>
      </c>
      <c r="M6" s="6">
        <v>0</v>
      </c>
      <c r="N6" s="6">
        <v>0</v>
      </c>
      <c r="O6" s="6">
        <v>0</v>
      </c>
      <c r="P6" s="6">
        <v>0</v>
      </c>
      <c r="Q6" s="6">
        <v>0</v>
      </c>
      <c r="R6" s="6">
        <v>0</v>
      </c>
      <c r="S6" s="6">
        <v>0</v>
      </c>
      <c r="T6" s="6">
        <v>0</v>
      </c>
      <c r="U6" s="6">
        <v>0</v>
      </c>
      <c r="V6" s="6">
        <v>0</v>
      </c>
      <c r="W6" s="6">
        <v>0</v>
      </c>
      <c r="X6" s="6">
        <v>0</v>
      </c>
      <c r="Y6" s="6">
        <v>0</v>
      </c>
      <c r="Z6" s="6">
        <v>0</v>
      </c>
      <c r="AA6" s="6">
        <v>0</v>
      </c>
      <c r="AB6" s="6">
        <v>0</v>
      </c>
      <c r="AC6" s="6">
        <v>0</v>
      </c>
      <c r="AD6" s="6">
        <v>0</v>
      </c>
      <c r="AE6" s="6">
        <v>0</v>
      </c>
      <c r="AF6" s="6">
        <v>0</v>
      </c>
      <c r="AG6" s="6">
        <v>0</v>
      </c>
      <c r="AH6" s="6">
        <v>0</v>
      </c>
      <c r="AI6" s="6">
        <v>0</v>
      </c>
      <c r="AJ6" s="6">
        <v>0</v>
      </c>
      <c r="AK6" s="6">
        <v>0</v>
      </c>
    </row>
    <row r="7" spans="1:37" s="6" customFormat="1" x14ac:dyDescent="0.35">
      <c r="A7" s="348" t="s">
        <v>7</v>
      </c>
      <c r="B7" s="6">
        <v>0</v>
      </c>
      <c r="C7" s="6">
        <f t="shared" si="0"/>
        <v>0</v>
      </c>
      <c r="D7" s="6">
        <f t="shared" si="0"/>
        <v>0</v>
      </c>
      <c r="E7" s="6">
        <f t="shared" si="0"/>
        <v>0</v>
      </c>
      <c r="F7" s="6">
        <f t="shared" si="0"/>
        <v>0</v>
      </c>
      <c r="G7" s="6">
        <v>0</v>
      </c>
      <c r="H7" s="6">
        <f>$G7+($L7-$G7)*(H$1-$G$1)/($L$1-$G$1)</f>
        <v>0</v>
      </c>
      <c r="I7" s="6">
        <f t="shared" si="1"/>
        <v>0</v>
      </c>
      <c r="J7" s="6">
        <f t="shared" si="1"/>
        <v>0</v>
      </c>
      <c r="K7" s="6">
        <f t="shared" si="1"/>
        <v>0</v>
      </c>
      <c r="L7" s="6">
        <v>0</v>
      </c>
      <c r="M7" s="6">
        <f t="shared" si="7"/>
        <v>0</v>
      </c>
      <c r="N7" s="6">
        <f t="shared" si="2"/>
        <v>0</v>
      </c>
      <c r="O7" s="6">
        <f t="shared" si="2"/>
        <v>0</v>
      </c>
      <c r="P7" s="6">
        <f t="shared" si="2"/>
        <v>0</v>
      </c>
      <c r="Q7" s="6">
        <v>0</v>
      </c>
      <c r="R7" s="6">
        <f>$Q7+($V7-$Q7)*(R$1-$Q$1)/($V$1-$Q$1)</f>
        <v>0</v>
      </c>
      <c r="S7" s="6">
        <f t="shared" si="3"/>
        <v>0</v>
      </c>
      <c r="T7" s="6">
        <f t="shared" si="3"/>
        <v>0</v>
      </c>
      <c r="U7" s="6">
        <f t="shared" si="3"/>
        <v>0</v>
      </c>
      <c r="V7" s="6">
        <v>0</v>
      </c>
      <c r="W7" s="6">
        <f>$V7+($AA7-$V7)*(W$1-$V$1)/($AA$1-$V$1)</f>
        <v>0</v>
      </c>
      <c r="X7" s="6">
        <f t="shared" si="4"/>
        <v>0</v>
      </c>
      <c r="Y7" s="6">
        <f t="shared" si="4"/>
        <v>0</v>
      </c>
      <c r="Z7" s="6">
        <f t="shared" si="4"/>
        <v>0</v>
      </c>
      <c r="AA7" s="6">
        <v>0</v>
      </c>
      <c r="AB7" s="6">
        <f>$AA7+($AF7-$AA7)*(AB$1-$AA$1)/($AF$1-$AA$1)</f>
        <v>0</v>
      </c>
      <c r="AC7" s="6">
        <f t="shared" si="5"/>
        <v>0</v>
      </c>
      <c r="AD7" s="6">
        <f t="shared" si="5"/>
        <v>0</v>
      </c>
      <c r="AE7" s="6">
        <f t="shared" si="5"/>
        <v>0</v>
      </c>
      <c r="AF7" s="6">
        <v>0</v>
      </c>
      <c r="AG7" s="6">
        <f>$AF7+($AK7-$AF7)*(AG$1-$AF$1)/($AK$1-$AF$1)</f>
        <v>0</v>
      </c>
      <c r="AH7" s="6">
        <f t="shared" si="6"/>
        <v>0</v>
      </c>
      <c r="AI7" s="6">
        <f t="shared" si="6"/>
        <v>0</v>
      </c>
      <c r="AJ7" s="6">
        <f t="shared" si="6"/>
        <v>0</v>
      </c>
      <c r="AK7" s="6">
        <v>0</v>
      </c>
    </row>
    <row r="8" spans="1:37" s="6" customFormat="1" x14ac:dyDescent="0.35">
      <c r="A8" s="348" t="s">
        <v>6</v>
      </c>
      <c r="B8" s="6">
        <v>0</v>
      </c>
      <c r="C8" s="6">
        <f t="shared" si="0"/>
        <v>0</v>
      </c>
      <c r="D8" s="6">
        <f t="shared" si="0"/>
        <v>0</v>
      </c>
      <c r="E8" s="6">
        <f t="shared" si="0"/>
        <v>0</v>
      </c>
      <c r="F8" s="6">
        <f t="shared" si="0"/>
        <v>0</v>
      </c>
      <c r="G8" s="6">
        <v>0</v>
      </c>
      <c r="H8" s="6">
        <f>$G8+($L8-$G8)*(H$1-$G$1)/($L$1-$G$1)</f>
        <v>0</v>
      </c>
      <c r="I8" s="6">
        <f t="shared" si="1"/>
        <v>0</v>
      </c>
      <c r="J8" s="6">
        <f t="shared" si="1"/>
        <v>0</v>
      </c>
      <c r="K8" s="6">
        <f t="shared" si="1"/>
        <v>0</v>
      </c>
      <c r="L8" s="6">
        <v>0</v>
      </c>
      <c r="M8" s="6">
        <f t="shared" si="7"/>
        <v>0</v>
      </c>
      <c r="N8" s="6">
        <f t="shared" si="2"/>
        <v>0</v>
      </c>
      <c r="O8" s="6">
        <f t="shared" si="2"/>
        <v>0</v>
      </c>
      <c r="P8" s="6">
        <f t="shared" si="2"/>
        <v>0</v>
      </c>
      <c r="Q8" s="6">
        <v>0</v>
      </c>
      <c r="R8" s="6">
        <f>$Q8+($V8-$Q8)*(R$1-$Q$1)/($V$1-$Q$1)</f>
        <v>0</v>
      </c>
      <c r="S8" s="6">
        <f t="shared" si="3"/>
        <v>0</v>
      </c>
      <c r="T8" s="6">
        <f t="shared" si="3"/>
        <v>0</v>
      </c>
      <c r="U8" s="6">
        <f t="shared" si="3"/>
        <v>0</v>
      </c>
      <c r="V8" s="6">
        <v>0</v>
      </c>
      <c r="W8" s="6">
        <f>$V8+($AA8-$V8)*(W$1-$V$1)/($AA$1-$V$1)</f>
        <v>0</v>
      </c>
      <c r="X8" s="6">
        <f t="shared" si="4"/>
        <v>0</v>
      </c>
      <c r="Y8" s="6">
        <f t="shared" si="4"/>
        <v>0</v>
      </c>
      <c r="Z8" s="6">
        <f t="shared" si="4"/>
        <v>0</v>
      </c>
      <c r="AA8" s="6">
        <v>0</v>
      </c>
      <c r="AB8" s="6">
        <f>$AA8+($AF8-$AA8)*(AB$1-$AA$1)/($AF$1-$AA$1)</f>
        <v>0</v>
      </c>
      <c r="AC8" s="6">
        <f t="shared" si="5"/>
        <v>0</v>
      </c>
      <c r="AD8" s="6">
        <f t="shared" si="5"/>
        <v>0</v>
      </c>
      <c r="AE8" s="6">
        <f t="shared" si="5"/>
        <v>0</v>
      </c>
      <c r="AF8" s="6">
        <v>0</v>
      </c>
      <c r="AG8" s="6">
        <f>$AF8+($AK8-$AF8)*(AG$1-$AF$1)/($AK$1-$AF$1)</f>
        <v>0</v>
      </c>
      <c r="AH8" s="6">
        <f t="shared" si="6"/>
        <v>0</v>
      </c>
      <c r="AI8" s="6">
        <f t="shared" si="6"/>
        <v>0</v>
      </c>
      <c r="AJ8" s="6">
        <f t="shared" si="6"/>
        <v>0</v>
      </c>
      <c r="AK8" s="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5"/>
  <sheetViews>
    <sheetView workbookViewId="0"/>
  </sheetViews>
  <sheetFormatPr defaultColWidth="9.1796875" defaultRowHeight="12.5" x14ac:dyDescent="0.25"/>
  <cols>
    <col min="1" max="2" width="9.1796875" style="11"/>
    <col min="3" max="3" width="22.1796875" style="11" customWidth="1"/>
    <col min="4" max="4" width="28.1796875" style="11" bestFit="1" customWidth="1"/>
    <col min="5" max="5" width="16.453125" style="11" customWidth="1"/>
    <col min="6" max="15" width="15.7265625" style="11" customWidth="1"/>
    <col min="16" max="17" width="10.7265625" style="11" customWidth="1"/>
    <col min="18" max="19" width="11.26953125" style="11" bestFit="1" customWidth="1"/>
    <col min="20" max="16384" width="9.1796875" style="11"/>
  </cols>
  <sheetData>
    <row r="1" spans="1:20" ht="20" x14ac:dyDescent="0.4">
      <c r="A1" s="8" t="s">
        <v>14</v>
      </c>
      <c r="B1" s="9" t="s">
        <v>15</v>
      </c>
      <c r="C1" s="8"/>
      <c r="D1" s="10"/>
      <c r="E1" s="10"/>
      <c r="F1" s="10"/>
      <c r="G1" s="10"/>
      <c r="H1" s="10"/>
      <c r="I1" s="10"/>
      <c r="J1" s="10"/>
      <c r="K1" s="10"/>
      <c r="L1" s="10"/>
      <c r="M1" s="10"/>
      <c r="N1" s="10"/>
      <c r="O1" s="10"/>
      <c r="P1" s="10"/>
      <c r="Q1" s="10"/>
      <c r="R1" s="10"/>
      <c r="S1" s="10"/>
      <c r="T1" s="10"/>
    </row>
    <row r="2" spans="1:20" s="14" customFormat="1" ht="20" x14ac:dyDescent="0.35">
      <c r="A2" s="12" t="s">
        <v>16</v>
      </c>
      <c r="B2" s="13" t="s">
        <v>17</v>
      </c>
      <c r="C2" s="12"/>
      <c r="E2" s="15"/>
    </row>
    <row r="3" spans="1:20" x14ac:dyDescent="0.25">
      <c r="A3" s="10"/>
      <c r="B3" s="10"/>
      <c r="C3" s="10"/>
      <c r="D3" s="10"/>
      <c r="E3" s="10"/>
      <c r="F3" s="10"/>
      <c r="G3" s="10"/>
      <c r="H3" s="10"/>
      <c r="I3" s="10"/>
      <c r="J3" s="10"/>
      <c r="K3" s="10"/>
      <c r="L3" s="10"/>
      <c r="M3" s="10"/>
      <c r="N3" s="10"/>
      <c r="O3" s="10"/>
      <c r="P3" s="10"/>
      <c r="Q3" s="10"/>
      <c r="R3" s="10"/>
      <c r="S3" s="10"/>
      <c r="T3" s="10"/>
    </row>
    <row r="4" spans="1:20" x14ac:dyDescent="0.25">
      <c r="A4" s="10"/>
      <c r="B4" s="16" t="s">
        <v>18</v>
      </c>
      <c r="C4" s="17"/>
      <c r="D4" s="17"/>
      <c r="E4" s="17"/>
      <c r="F4" s="17"/>
      <c r="G4" s="17"/>
      <c r="H4" s="17"/>
      <c r="I4" s="17"/>
      <c r="J4" s="17"/>
      <c r="K4" s="17"/>
      <c r="L4" s="17"/>
      <c r="M4" s="17"/>
      <c r="N4" s="17"/>
      <c r="O4" s="17"/>
      <c r="P4" s="17"/>
      <c r="Q4" s="17"/>
      <c r="R4" s="17"/>
      <c r="S4" s="17"/>
      <c r="T4" s="18"/>
    </row>
    <row r="5" spans="1:20" x14ac:dyDescent="0.25">
      <c r="A5" s="10"/>
      <c r="B5" s="19"/>
      <c r="C5" s="20"/>
      <c r="D5" s="20"/>
      <c r="E5" s="20"/>
      <c r="F5" s="20"/>
      <c r="G5" s="20"/>
      <c r="H5" s="20"/>
      <c r="I5" s="20"/>
      <c r="J5" s="20"/>
      <c r="K5" s="20"/>
      <c r="L5" s="20"/>
      <c r="M5" s="20"/>
      <c r="N5" s="20"/>
      <c r="O5" s="20"/>
      <c r="P5" s="20"/>
      <c r="Q5" s="20"/>
      <c r="R5" s="20"/>
      <c r="S5" s="20"/>
      <c r="T5" s="21"/>
    </row>
    <row r="6" spans="1:20" x14ac:dyDescent="0.25">
      <c r="A6" s="10"/>
      <c r="B6" s="19"/>
      <c r="C6" s="20"/>
      <c r="D6" s="20"/>
      <c r="E6" s="22"/>
      <c r="F6" s="20"/>
      <c r="G6" s="20"/>
      <c r="H6" s="20"/>
      <c r="I6" s="20"/>
      <c r="J6" s="20"/>
      <c r="K6" s="20"/>
      <c r="L6" s="20"/>
      <c r="M6" s="20"/>
      <c r="N6" s="20"/>
      <c r="O6" s="20"/>
      <c r="P6" s="20"/>
      <c r="Q6" s="20"/>
      <c r="R6" s="20"/>
      <c r="S6" s="20"/>
      <c r="T6" s="21"/>
    </row>
    <row r="7" spans="1:20" x14ac:dyDescent="0.25">
      <c r="A7" s="10"/>
      <c r="B7" s="19"/>
      <c r="C7" s="20"/>
      <c r="D7" s="23" t="s">
        <v>19</v>
      </c>
      <c r="E7" s="23" t="s">
        <v>20</v>
      </c>
      <c r="F7" s="20"/>
      <c r="G7" s="20"/>
      <c r="H7" s="20"/>
      <c r="I7" s="20"/>
      <c r="J7" s="20"/>
      <c r="K7" s="20"/>
      <c r="L7" s="20"/>
      <c r="M7" s="20"/>
      <c r="N7" s="20"/>
      <c r="O7" s="20"/>
      <c r="P7" s="20"/>
      <c r="Q7" s="20"/>
      <c r="R7" s="20"/>
      <c r="S7" s="20"/>
      <c r="T7" s="21"/>
    </row>
    <row r="8" spans="1:20" x14ac:dyDescent="0.25">
      <c r="A8" s="10"/>
      <c r="B8" s="19"/>
      <c r="C8" s="20"/>
      <c r="D8" s="24" t="s">
        <v>21</v>
      </c>
      <c r="E8" s="24">
        <v>1</v>
      </c>
      <c r="F8" s="20"/>
      <c r="G8" s="20"/>
      <c r="H8" s="20"/>
      <c r="I8" s="20"/>
      <c r="J8" s="20"/>
      <c r="K8" s="20"/>
      <c r="L8" s="20"/>
      <c r="M8" s="20"/>
      <c r="N8" s="20"/>
      <c r="O8" s="20"/>
      <c r="P8" s="20"/>
      <c r="Q8" s="20"/>
      <c r="R8" s="20"/>
      <c r="S8" s="20"/>
      <c r="T8" s="21"/>
    </row>
    <row r="9" spans="1:20" x14ac:dyDescent="0.25">
      <c r="A9" s="10"/>
      <c r="B9" s="19"/>
      <c r="C9" s="20"/>
      <c r="D9" s="25" t="s">
        <v>22</v>
      </c>
      <c r="E9" s="25">
        <v>1</v>
      </c>
      <c r="F9" s="20"/>
      <c r="G9" s="20"/>
      <c r="H9" s="20"/>
      <c r="I9" s="20"/>
      <c r="J9" s="20"/>
      <c r="K9" s="20"/>
      <c r="L9" s="20"/>
      <c r="M9" s="20"/>
      <c r="N9" s="20"/>
      <c r="O9" s="20"/>
      <c r="P9" s="20"/>
      <c r="Q9" s="20"/>
      <c r="R9" s="20"/>
      <c r="S9" s="20"/>
      <c r="T9" s="21"/>
    </row>
    <row r="10" spans="1:20" x14ac:dyDescent="0.25">
      <c r="A10" s="10"/>
      <c r="B10" s="19"/>
      <c r="C10" s="20"/>
      <c r="D10" s="20"/>
      <c r="E10" s="20"/>
      <c r="F10" s="20"/>
      <c r="G10" s="20"/>
      <c r="H10" s="20"/>
      <c r="I10" s="20"/>
      <c r="J10" s="20"/>
      <c r="K10" s="20"/>
      <c r="L10" s="20"/>
      <c r="M10" s="20"/>
      <c r="N10" s="20"/>
      <c r="O10" s="20"/>
      <c r="P10" s="20"/>
      <c r="Q10" s="20"/>
      <c r="R10" s="20"/>
      <c r="S10" s="20"/>
      <c r="T10" s="21"/>
    </row>
    <row r="11" spans="1:20" x14ac:dyDescent="0.25">
      <c r="A11" s="10"/>
      <c r="B11" s="26"/>
      <c r="C11" s="27"/>
      <c r="D11" s="27"/>
      <c r="E11" s="27"/>
      <c r="F11" s="27"/>
      <c r="G11" s="27"/>
      <c r="H11" s="27"/>
      <c r="I11" s="27"/>
      <c r="J11" s="27"/>
      <c r="K11" s="27"/>
      <c r="L11" s="27"/>
      <c r="M11" s="27"/>
      <c r="N11" s="27"/>
      <c r="O11" s="27"/>
      <c r="P11" s="27"/>
      <c r="Q11" s="27"/>
      <c r="R11" s="27"/>
      <c r="S11" s="27"/>
      <c r="T11" s="28"/>
    </row>
    <row r="13" spans="1:20" x14ac:dyDescent="0.25">
      <c r="B13" s="29" t="s">
        <v>23</v>
      </c>
      <c r="C13" s="30"/>
      <c r="D13" s="30"/>
      <c r="E13" s="30"/>
      <c r="F13" s="30"/>
      <c r="G13" s="30"/>
      <c r="H13" s="30"/>
      <c r="I13" s="30"/>
      <c r="J13" s="30"/>
      <c r="K13" s="30"/>
      <c r="L13" s="30"/>
      <c r="M13" s="30"/>
      <c r="N13" s="30"/>
      <c r="O13" s="30"/>
      <c r="P13" s="30"/>
      <c r="Q13" s="30"/>
      <c r="R13" s="30"/>
      <c r="S13" s="30"/>
      <c r="T13" s="31"/>
    </row>
    <row r="14" spans="1:20" x14ac:dyDescent="0.25">
      <c r="B14" s="19"/>
      <c r="C14" s="20"/>
      <c r="D14" s="20"/>
      <c r="E14" s="20"/>
      <c r="F14" s="20"/>
      <c r="G14" s="20"/>
      <c r="H14" s="20"/>
      <c r="I14" s="20"/>
      <c r="J14" s="20"/>
      <c r="K14" s="20"/>
      <c r="L14" s="20"/>
      <c r="M14" s="20"/>
      <c r="N14" s="20"/>
      <c r="O14" s="20"/>
      <c r="P14" s="20"/>
      <c r="Q14" s="20"/>
      <c r="R14" s="20"/>
      <c r="S14" s="20"/>
      <c r="T14" s="21"/>
    </row>
    <row r="15" spans="1:20" x14ac:dyDescent="0.25">
      <c r="B15" s="19"/>
      <c r="C15" s="32" t="s">
        <v>24</v>
      </c>
      <c r="D15" s="20"/>
      <c r="E15" s="22"/>
      <c r="F15" s="33"/>
      <c r="G15" s="33"/>
      <c r="H15" s="34"/>
      <c r="I15" s="34"/>
      <c r="J15" s="22"/>
      <c r="K15" s="33"/>
      <c r="L15" s="33"/>
      <c r="M15" s="34"/>
      <c r="N15" s="34"/>
      <c r="O15" s="20"/>
      <c r="P15" s="22"/>
      <c r="Q15" s="22"/>
      <c r="R15" s="20"/>
      <c r="S15" s="20"/>
      <c r="T15" s="20"/>
    </row>
    <row r="16" spans="1:20" x14ac:dyDescent="0.25">
      <c r="B16" s="19"/>
      <c r="C16" s="20"/>
      <c r="D16" s="20"/>
      <c r="E16" s="20"/>
      <c r="F16" s="368">
        <v>2050</v>
      </c>
      <c r="G16" s="368"/>
      <c r="H16" s="368"/>
      <c r="I16" s="368"/>
      <c r="J16" s="20"/>
      <c r="K16" s="20"/>
      <c r="L16" s="20"/>
      <c r="M16" s="20"/>
      <c r="N16" s="20"/>
      <c r="O16" s="20"/>
      <c r="P16" s="20"/>
      <c r="Q16" s="20"/>
      <c r="R16" s="20"/>
      <c r="S16" s="20"/>
      <c r="T16" s="20"/>
    </row>
    <row r="17" spans="2:20" x14ac:dyDescent="0.25">
      <c r="B17" s="19"/>
      <c r="C17" s="23" t="s">
        <v>25</v>
      </c>
      <c r="D17" s="23" t="s">
        <v>26</v>
      </c>
      <c r="E17" s="23" t="s">
        <v>27</v>
      </c>
      <c r="F17" s="35">
        <v>1</v>
      </c>
      <c r="G17" s="35">
        <v>2</v>
      </c>
      <c r="H17" s="35">
        <v>3</v>
      </c>
      <c r="I17" s="35">
        <v>4</v>
      </c>
      <c r="J17" s="36"/>
      <c r="K17" s="20"/>
      <c r="L17" s="20"/>
      <c r="M17" s="20"/>
      <c r="N17" s="20"/>
      <c r="O17" s="20"/>
      <c r="P17" s="20"/>
      <c r="Q17" s="20"/>
      <c r="R17" s="20"/>
      <c r="S17" s="20"/>
      <c r="T17" s="36"/>
    </row>
    <row r="18" spans="2:20" x14ac:dyDescent="0.25">
      <c r="B18" s="19"/>
      <c r="C18" s="20" t="s">
        <v>28</v>
      </c>
      <c r="D18" s="37"/>
      <c r="E18" s="20"/>
      <c r="F18" s="38">
        <v>0.6829255408470033</v>
      </c>
      <c r="G18" s="39">
        <v>0.6</v>
      </c>
      <c r="H18" s="39">
        <v>0.53</v>
      </c>
      <c r="I18" s="40">
        <v>0.42499999999999999</v>
      </c>
      <c r="J18" s="41"/>
      <c r="K18" s="20"/>
      <c r="L18" s="20"/>
      <c r="M18" s="20"/>
      <c r="N18" s="20"/>
      <c r="O18" s="20"/>
      <c r="P18" s="20"/>
      <c r="Q18" s="20"/>
      <c r="R18" s="20"/>
      <c r="S18" s="20"/>
      <c r="T18" s="41"/>
    </row>
    <row r="19" spans="2:20" x14ac:dyDescent="0.25">
      <c r="B19" s="19"/>
      <c r="C19" s="20" t="s">
        <v>29</v>
      </c>
      <c r="D19" s="37"/>
      <c r="E19" s="20"/>
      <c r="F19" s="38">
        <v>1.2151366024220907E-2</v>
      </c>
      <c r="G19" s="39">
        <v>0.05</v>
      </c>
      <c r="H19" s="39">
        <v>0.19</v>
      </c>
      <c r="I19" s="39">
        <v>0.15</v>
      </c>
      <c r="J19" s="41"/>
      <c r="K19" s="20"/>
      <c r="L19" s="20"/>
      <c r="M19" s="20"/>
      <c r="N19" s="20"/>
      <c r="O19" s="20"/>
      <c r="P19" s="20"/>
      <c r="Q19" s="20"/>
      <c r="R19" s="20"/>
      <c r="S19" s="20"/>
      <c r="T19" s="41"/>
    </row>
    <row r="20" spans="2:20" x14ac:dyDescent="0.25">
      <c r="B20" s="19"/>
      <c r="C20" s="42" t="s">
        <v>30</v>
      </c>
      <c r="D20" s="42"/>
      <c r="E20" s="42"/>
      <c r="F20" s="43">
        <v>0.3049230931287758</v>
      </c>
      <c r="G20" s="44">
        <v>0.35</v>
      </c>
      <c r="H20" s="44">
        <v>0.28000000000000003</v>
      </c>
      <c r="I20" s="45">
        <v>0.42499999999999999</v>
      </c>
      <c r="J20" s="41"/>
      <c r="K20" s="20"/>
      <c r="L20" s="20"/>
      <c r="M20" s="20"/>
      <c r="N20" s="20"/>
      <c r="O20" s="20"/>
      <c r="P20" s="20"/>
      <c r="Q20" s="20"/>
      <c r="R20" s="20"/>
      <c r="S20" s="20"/>
      <c r="T20" s="41"/>
    </row>
    <row r="21" spans="2:20" x14ac:dyDescent="0.25">
      <c r="B21" s="19"/>
      <c r="C21" s="20"/>
      <c r="D21" s="20"/>
      <c r="E21" s="20"/>
      <c r="F21" s="46">
        <v>1</v>
      </c>
      <c r="G21" s="46">
        <v>1</v>
      </c>
      <c r="H21" s="46">
        <v>1</v>
      </c>
      <c r="I21" s="46">
        <v>1</v>
      </c>
      <c r="J21" s="46"/>
      <c r="K21" s="20"/>
      <c r="L21" s="20"/>
      <c r="M21" s="20"/>
      <c r="N21" s="20"/>
      <c r="O21" s="20"/>
      <c r="P21" s="20"/>
      <c r="Q21" s="20"/>
      <c r="R21" s="20"/>
      <c r="S21" s="20"/>
      <c r="T21" s="46"/>
    </row>
    <row r="22" spans="2:20" x14ac:dyDescent="0.25">
      <c r="B22" s="19"/>
      <c r="C22" s="32"/>
      <c r="D22" s="20"/>
      <c r="E22" s="22"/>
      <c r="F22" s="20"/>
      <c r="G22" s="20"/>
      <c r="H22" s="22"/>
      <c r="I22" s="22"/>
      <c r="J22" s="20"/>
      <c r="K22" s="20"/>
      <c r="L22" s="20"/>
      <c r="M22" s="20"/>
      <c r="N22" s="20"/>
      <c r="O22" s="20"/>
      <c r="P22" s="20"/>
      <c r="Q22" s="20"/>
      <c r="R22" s="20"/>
      <c r="S22" s="20"/>
      <c r="T22" s="20"/>
    </row>
    <row r="23" spans="2:20" x14ac:dyDescent="0.25">
      <c r="B23" s="19"/>
      <c r="C23" s="32" t="s">
        <v>31</v>
      </c>
      <c r="D23" s="20"/>
      <c r="E23" s="20"/>
      <c r="F23" s="20"/>
      <c r="G23" s="20"/>
      <c r="H23" s="20"/>
      <c r="I23" s="20"/>
      <c r="J23" s="20"/>
      <c r="K23" s="20"/>
      <c r="L23" s="20"/>
      <c r="M23" s="20"/>
      <c r="N23" s="20"/>
      <c r="O23" s="20"/>
      <c r="P23" s="20"/>
      <c r="Q23" s="20"/>
      <c r="R23" s="20"/>
      <c r="S23" s="20"/>
      <c r="T23" s="20"/>
    </row>
    <row r="24" spans="2:20" x14ac:dyDescent="0.25">
      <c r="B24" s="19"/>
      <c r="C24" s="20"/>
      <c r="D24" s="20"/>
      <c r="E24" s="20"/>
      <c r="F24" s="368" t="s">
        <v>32</v>
      </c>
      <c r="G24" s="368"/>
      <c r="H24" s="368"/>
      <c r="I24" s="368"/>
      <c r="J24" s="20"/>
      <c r="K24" s="368" t="s">
        <v>33</v>
      </c>
      <c r="L24" s="368"/>
      <c r="M24" s="368"/>
      <c r="N24" s="368"/>
      <c r="O24" s="20"/>
      <c r="P24" s="20"/>
      <c r="Q24" s="20"/>
      <c r="R24" s="20"/>
      <c r="S24" s="20"/>
      <c r="T24" s="20"/>
    </row>
    <row r="25" spans="2:20" x14ac:dyDescent="0.25">
      <c r="B25" s="19"/>
      <c r="C25" s="23" t="s">
        <v>25</v>
      </c>
      <c r="D25" s="23" t="s">
        <v>26</v>
      </c>
      <c r="E25" s="23" t="s">
        <v>27</v>
      </c>
      <c r="F25" s="35">
        <v>1</v>
      </c>
      <c r="G25" s="35">
        <v>2</v>
      </c>
      <c r="H25" s="35">
        <v>3</v>
      </c>
      <c r="I25" s="35">
        <v>4</v>
      </c>
      <c r="J25" s="36"/>
      <c r="K25" s="35">
        <v>1</v>
      </c>
      <c r="L25" s="35">
        <v>2</v>
      </c>
      <c r="M25" s="35">
        <v>3</v>
      </c>
      <c r="N25" s="35">
        <v>4</v>
      </c>
      <c r="O25" s="36"/>
      <c r="P25" s="20"/>
      <c r="Q25" s="20"/>
      <c r="R25" s="20"/>
      <c r="S25" s="20"/>
      <c r="T25" s="20"/>
    </row>
    <row r="26" spans="2:20" x14ac:dyDescent="0.25">
      <c r="B26" s="19"/>
      <c r="C26" s="37" t="s">
        <v>34</v>
      </c>
      <c r="D26" s="37" t="s">
        <v>35</v>
      </c>
      <c r="E26" s="47"/>
      <c r="F26" s="48">
        <v>6.4630033398699813E-2</v>
      </c>
      <c r="G26" s="48">
        <v>6.4630033398699813E-2</v>
      </c>
      <c r="H26" s="48">
        <v>6.4630033398699813E-2</v>
      </c>
      <c r="I26" s="48">
        <v>6.4630033398699813E-2</v>
      </c>
      <c r="J26" s="49"/>
      <c r="K26" s="48">
        <v>6.4630033398699813E-2</v>
      </c>
      <c r="L26" s="48">
        <v>6.4630033398699813E-2</v>
      </c>
      <c r="M26" s="48">
        <v>6.4630033398699813E-2</v>
      </c>
      <c r="N26" s="48">
        <v>6.4630033398699813E-2</v>
      </c>
      <c r="O26" s="49"/>
      <c r="P26" s="20"/>
      <c r="Q26" s="20"/>
      <c r="R26" s="20"/>
      <c r="S26" s="20"/>
      <c r="T26" s="20"/>
    </row>
    <row r="27" spans="2:20" x14ac:dyDescent="0.25">
      <c r="B27" s="19"/>
      <c r="C27" s="37" t="s">
        <v>36</v>
      </c>
      <c r="D27" s="37" t="s">
        <v>37</v>
      </c>
      <c r="E27" s="47"/>
      <c r="F27" s="48">
        <v>0.91121208961416467</v>
      </c>
      <c r="G27" s="48">
        <v>0.65475897662091009</v>
      </c>
      <c r="H27" s="48">
        <v>0.65475897662091009</v>
      </c>
      <c r="I27" s="48">
        <v>0.65475897662091009</v>
      </c>
      <c r="J27" s="49"/>
      <c r="K27" s="48">
        <v>0.91121208961416467</v>
      </c>
      <c r="L27" s="48">
        <v>0.65475897662091009</v>
      </c>
      <c r="M27" s="48">
        <v>0.56122197996078005</v>
      </c>
      <c r="N27" s="48">
        <v>0.46768498330065011</v>
      </c>
      <c r="O27" s="49"/>
      <c r="P27" s="20"/>
      <c r="Q27" s="20"/>
      <c r="R27" s="20"/>
      <c r="S27" s="20"/>
      <c r="T27" s="20"/>
    </row>
    <row r="28" spans="2:20" x14ac:dyDescent="0.25">
      <c r="B28" s="19"/>
      <c r="C28" s="50" t="s">
        <v>38</v>
      </c>
      <c r="D28" s="50" t="s">
        <v>39</v>
      </c>
      <c r="E28" s="50"/>
      <c r="F28" s="51">
        <v>2.4157876987135521E-2</v>
      </c>
      <c r="G28" s="51">
        <v>0.28061098998039008</v>
      </c>
      <c r="H28" s="51">
        <v>0.28061098998039008</v>
      </c>
      <c r="I28" s="51">
        <v>0.28061098998039008</v>
      </c>
      <c r="J28" s="49"/>
      <c r="K28" s="51">
        <v>2.4157876987135521E-2</v>
      </c>
      <c r="L28" s="51">
        <v>0.28061098998039008</v>
      </c>
      <c r="M28" s="51">
        <v>0.37414798664052012</v>
      </c>
      <c r="N28" s="51">
        <v>0.46768498330065011</v>
      </c>
      <c r="O28" s="49"/>
      <c r="P28" s="20"/>
      <c r="Q28" s="20"/>
      <c r="R28" s="20"/>
      <c r="S28" s="20"/>
      <c r="T28" s="20"/>
    </row>
    <row r="29" spans="2:20" x14ac:dyDescent="0.25">
      <c r="B29" s="19"/>
      <c r="C29" s="37"/>
      <c r="D29" s="37"/>
      <c r="E29" s="37"/>
      <c r="F29" s="48">
        <v>1</v>
      </c>
      <c r="G29" s="48">
        <v>1</v>
      </c>
      <c r="H29" s="48">
        <v>1</v>
      </c>
      <c r="I29" s="48">
        <v>1</v>
      </c>
      <c r="J29" s="52"/>
      <c r="K29" s="48">
        <v>1</v>
      </c>
      <c r="L29" s="48">
        <v>1</v>
      </c>
      <c r="M29" s="48">
        <v>1</v>
      </c>
      <c r="N29" s="48">
        <v>1</v>
      </c>
      <c r="O29" s="52"/>
      <c r="P29" s="20"/>
      <c r="Q29" s="20"/>
      <c r="R29" s="20"/>
      <c r="S29" s="20"/>
      <c r="T29" s="20"/>
    </row>
    <row r="30" spans="2:20" x14ac:dyDescent="0.25">
      <c r="B30" s="19"/>
      <c r="C30" s="20"/>
      <c r="D30" s="20"/>
      <c r="E30" s="20"/>
      <c r="F30" s="20"/>
      <c r="G30" s="20"/>
      <c r="H30" s="20"/>
      <c r="I30" s="20"/>
      <c r="J30" s="20"/>
      <c r="K30" s="20"/>
      <c r="L30" s="20"/>
      <c r="M30" s="20"/>
      <c r="N30" s="20"/>
      <c r="O30" s="20"/>
      <c r="P30" s="20"/>
      <c r="Q30" s="20"/>
      <c r="R30" s="20"/>
      <c r="S30" s="20"/>
      <c r="T30" s="20"/>
    </row>
    <row r="31" spans="2:20" x14ac:dyDescent="0.25">
      <c r="B31" s="19"/>
      <c r="C31" s="32" t="s">
        <v>40</v>
      </c>
      <c r="D31" s="20"/>
      <c r="E31" s="20"/>
      <c r="F31" s="20"/>
      <c r="G31" s="20"/>
      <c r="H31" s="20"/>
      <c r="I31" s="20"/>
      <c r="J31" s="20"/>
      <c r="K31" s="20"/>
      <c r="L31" s="20"/>
      <c r="M31" s="20"/>
      <c r="N31" s="20"/>
      <c r="O31" s="20"/>
      <c r="P31" s="20"/>
      <c r="Q31" s="20"/>
      <c r="R31" s="20"/>
      <c r="S31" s="20"/>
      <c r="T31" s="20"/>
    </row>
    <row r="32" spans="2:20" x14ac:dyDescent="0.25">
      <c r="B32" s="19"/>
      <c r="C32" s="20"/>
      <c r="D32" s="20"/>
      <c r="E32" s="20"/>
      <c r="F32" s="368" t="s">
        <v>33</v>
      </c>
      <c r="G32" s="368"/>
      <c r="H32" s="368"/>
      <c r="I32" s="368"/>
      <c r="J32" s="20"/>
      <c r="K32" s="20"/>
      <c r="L32" s="20"/>
      <c r="M32" s="20"/>
      <c r="N32" s="20"/>
      <c r="O32" s="20"/>
      <c r="P32" s="20"/>
      <c r="Q32" s="20"/>
      <c r="R32" s="20"/>
      <c r="S32" s="20"/>
      <c r="T32" s="20"/>
    </row>
    <row r="33" spans="2:20" x14ac:dyDescent="0.25">
      <c r="B33" s="19"/>
      <c r="C33" s="23" t="s">
        <v>25</v>
      </c>
      <c r="D33" s="23" t="s">
        <v>26</v>
      </c>
      <c r="E33" s="23" t="s">
        <v>27</v>
      </c>
      <c r="F33" s="35">
        <v>1</v>
      </c>
      <c r="G33" s="35">
        <v>2</v>
      </c>
      <c r="H33" s="35">
        <v>3</v>
      </c>
      <c r="I33" s="35">
        <v>4</v>
      </c>
      <c r="J33" s="36"/>
      <c r="K33" s="20"/>
      <c r="L33" s="20"/>
      <c r="M33" s="20"/>
      <c r="N33" s="20"/>
      <c r="O33" s="20"/>
      <c r="P33" s="20"/>
      <c r="Q33" s="20"/>
      <c r="R33" s="20"/>
      <c r="S33" s="20"/>
      <c r="T33" s="20"/>
    </row>
    <row r="34" spans="2:20" x14ac:dyDescent="0.25">
      <c r="B34" s="19"/>
      <c r="C34" s="37" t="s">
        <v>36</v>
      </c>
      <c r="D34" s="37" t="s">
        <v>37</v>
      </c>
      <c r="E34" s="47"/>
      <c r="F34" s="38">
        <v>1</v>
      </c>
      <c r="G34" s="53">
        <v>0.9</v>
      </c>
      <c r="H34" s="38">
        <v>0.85</v>
      </c>
      <c r="I34" s="38">
        <v>0.7</v>
      </c>
      <c r="J34" s="49"/>
      <c r="K34" s="20"/>
      <c r="L34" s="20"/>
      <c r="M34" s="20"/>
      <c r="N34" s="20"/>
      <c r="O34" s="20"/>
      <c r="P34" s="20"/>
      <c r="Q34" s="20"/>
      <c r="R34" s="20"/>
      <c r="S34" s="20"/>
      <c r="T34" s="20"/>
    </row>
    <row r="35" spans="2:20" x14ac:dyDescent="0.25">
      <c r="B35" s="19"/>
      <c r="C35" s="37" t="s">
        <v>38</v>
      </c>
      <c r="D35" s="37" t="s">
        <v>39</v>
      </c>
      <c r="E35" s="47"/>
      <c r="F35" s="54">
        <v>0</v>
      </c>
      <c r="G35" s="54">
        <v>0.1</v>
      </c>
      <c r="H35" s="54">
        <v>0.15</v>
      </c>
      <c r="I35" s="54">
        <v>0.3</v>
      </c>
      <c r="J35" s="49"/>
      <c r="K35" s="20"/>
      <c r="L35" s="20"/>
      <c r="M35" s="20"/>
      <c r="N35" s="20"/>
      <c r="O35" s="20"/>
      <c r="P35" s="20"/>
      <c r="Q35" s="20"/>
      <c r="R35" s="20"/>
      <c r="S35" s="20"/>
      <c r="T35" s="20"/>
    </row>
    <row r="36" spans="2:20" x14ac:dyDescent="0.25">
      <c r="B36" s="19"/>
      <c r="C36" s="50" t="s">
        <v>41</v>
      </c>
      <c r="D36" s="50" t="s">
        <v>42</v>
      </c>
      <c r="E36" s="55" t="s">
        <v>43</v>
      </c>
      <c r="F36" s="56">
        <v>0</v>
      </c>
      <c r="G36" s="56">
        <v>0</v>
      </c>
      <c r="H36" s="56">
        <v>0</v>
      </c>
      <c r="I36" s="56">
        <v>0</v>
      </c>
      <c r="J36" s="57"/>
      <c r="K36" s="20"/>
      <c r="L36" s="20"/>
      <c r="M36" s="20"/>
      <c r="N36" s="20"/>
      <c r="O36" s="20"/>
      <c r="P36" s="20"/>
      <c r="Q36" s="20"/>
      <c r="R36" s="20"/>
      <c r="S36" s="20"/>
      <c r="T36" s="20"/>
    </row>
    <row r="37" spans="2:20" x14ac:dyDescent="0.25">
      <c r="B37" s="19"/>
      <c r="C37" s="37"/>
      <c r="D37" s="37"/>
      <c r="E37" s="58"/>
      <c r="F37" s="59">
        <v>1</v>
      </c>
      <c r="G37" s="59">
        <v>1</v>
      </c>
      <c r="H37" s="59">
        <v>1</v>
      </c>
      <c r="I37" s="59">
        <v>1</v>
      </c>
      <c r="J37" s="20"/>
      <c r="K37" s="20"/>
      <c r="L37" s="20"/>
      <c r="M37" s="20"/>
      <c r="N37" s="20"/>
      <c r="O37" s="20"/>
      <c r="P37" s="20"/>
      <c r="Q37" s="20"/>
      <c r="R37" s="20"/>
      <c r="S37" s="20"/>
      <c r="T37" s="20"/>
    </row>
    <row r="38" spans="2:20" x14ac:dyDescent="0.25">
      <c r="B38" s="19"/>
      <c r="C38" s="37"/>
      <c r="D38" s="37"/>
      <c r="E38" s="58"/>
      <c r="F38" s="59"/>
      <c r="G38" s="60"/>
      <c r="H38" s="60"/>
      <c r="I38" s="60"/>
      <c r="J38" s="20"/>
      <c r="K38" s="61"/>
      <c r="L38" s="61"/>
      <c r="M38" s="61"/>
      <c r="N38" s="61"/>
      <c r="O38" s="20"/>
      <c r="P38" s="61"/>
      <c r="Q38" s="61"/>
      <c r="R38" s="61"/>
      <c r="S38" s="61"/>
      <c r="T38" s="20"/>
    </row>
    <row r="39" spans="2:20" x14ac:dyDescent="0.25">
      <c r="B39" s="19"/>
      <c r="C39" s="32" t="s">
        <v>44</v>
      </c>
      <c r="D39" s="20"/>
      <c r="E39" s="20"/>
      <c r="F39" s="20"/>
      <c r="G39" s="20"/>
      <c r="H39" s="20"/>
      <c r="I39" s="20"/>
      <c r="J39" s="20"/>
      <c r="K39" s="20"/>
      <c r="L39" s="20"/>
      <c r="M39" s="20"/>
      <c r="N39" s="20"/>
      <c r="O39" s="20"/>
      <c r="P39" s="20"/>
      <c r="Q39" s="20"/>
      <c r="R39" s="20"/>
      <c r="S39" s="20"/>
      <c r="T39" s="20"/>
    </row>
    <row r="40" spans="2:20" x14ac:dyDescent="0.25">
      <c r="B40" s="19"/>
      <c r="C40" s="20"/>
      <c r="D40" s="20"/>
      <c r="E40" s="20"/>
      <c r="F40" s="369" t="s">
        <v>33</v>
      </c>
      <c r="G40" s="369"/>
      <c r="H40" s="369"/>
      <c r="I40" s="369"/>
      <c r="J40" s="20"/>
      <c r="K40" s="20"/>
      <c r="L40" s="20"/>
      <c r="M40" s="20"/>
      <c r="N40" s="20"/>
      <c r="O40" s="20"/>
      <c r="P40" s="20"/>
      <c r="Q40" s="20"/>
      <c r="R40" s="20"/>
      <c r="S40" s="20"/>
      <c r="T40" s="20"/>
    </row>
    <row r="41" spans="2:20" x14ac:dyDescent="0.25">
      <c r="B41" s="19"/>
      <c r="C41" s="23" t="s">
        <v>25</v>
      </c>
      <c r="D41" s="23" t="s">
        <v>26</v>
      </c>
      <c r="E41" s="23" t="s">
        <v>27</v>
      </c>
      <c r="F41" s="35">
        <v>1</v>
      </c>
      <c r="G41" s="35">
        <v>2</v>
      </c>
      <c r="H41" s="35">
        <v>3</v>
      </c>
      <c r="I41" s="35">
        <v>4</v>
      </c>
      <c r="J41" s="36"/>
      <c r="K41" s="20"/>
      <c r="L41" s="20"/>
      <c r="M41" s="20"/>
      <c r="N41" s="20"/>
      <c r="O41" s="20"/>
      <c r="P41" s="20"/>
      <c r="Q41" s="20"/>
      <c r="R41" s="20"/>
      <c r="S41" s="20"/>
      <c r="T41" s="20"/>
    </row>
    <row r="42" spans="2:20" x14ac:dyDescent="0.25">
      <c r="B42" s="19"/>
      <c r="C42" s="37" t="s">
        <v>36</v>
      </c>
      <c r="D42" s="37" t="s">
        <v>37</v>
      </c>
      <c r="E42" s="47"/>
      <c r="F42" s="38">
        <v>0.93227646350305637</v>
      </c>
      <c r="G42" s="38">
        <v>0.9037373880896975</v>
      </c>
      <c r="H42" s="38">
        <v>0.85617226240076605</v>
      </c>
      <c r="I42" s="38">
        <v>0.76104201102290314</v>
      </c>
      <c r="J42" s="49"/>
      <c r="K42" s="20"/>
      <c r="L42" s="20"/>
      <c r="M42" s="20"/>
      <c r="N42" s="20"/>
      <c r="O42" s="20"/>
      <c r="P42" s="20"/>
      <c r="Q42" s="20"/>
      <c r="R42" s="20"/>
      <c r="S42" s="20"/>
      <c r="T42" s="20"/>
    </row>
    <row r="43" spans="2:20" x14ac:dyDescent="0.25">
      <c r="B43" s="19"/>
      <c r="C43" s="37" t="s">
        <v>45</v>
      </c>
      <c r="D43" s="37" t="s">
        <v>46</v>
      </c>
      <c r="E43" s="47"/>
      <c r="F43" s="54">
        <v>6.8811665312806872E-3</v>
      </c>
      <c r="G43" s="54">
        <v>6.8811665312806872E-3</v>
      </c>
      <c r="H43" s="54">
        <v>6.8811665312806872E-3</v>
      </c>
      <c r="I43" s="54">
        <v>6.8811665312806872E-3</v>
      </c>
      <c r="J43" s="49"/>
      <c r="K43" s="20"/>
      <c r="L43" s="20"/>
      <c r="M43" s="20"/>
      <c r="N43" s="20"/>
      <c r="O43" s="20"/>
      <c r="P43" s="20"/>
      <c r="Q43" s="20"/>
      <c r="R43" s="20"/>
      <c r="S43" s="20"/>
      <c r="T43" s="20"/>
    </row>
    <row r="44" spans="2:20" x14ac:dyDescent="0.25">
      <c r="B44" s="19"/>
      <c r="C44" s="37" t="s">
        <v>47</v>
      </c>
      <c r="D44" s="37" t="s">
        <v>48</v>
      </c>
      <c r="E44" s="58"/>
      <c r="F44" s="38">
        <v>4.181631969009033E-2</v>
      </c>
      <c r="G44" s="38">
        <v>4.181631969009033E-2</v>
      </c>
      <c r="H44" s="38">
        <v>4.181631969009033E-2</v>
      </c>
      <c r="I44" s="38">
        <v>4.181631969009033E-2</v>
      </c>
      <c r="J44" s="57"/>
      <c r="K44" s="20"/>
      <c r="L44" s="20"/>
      <c r="M44" s="20"/>
      <c r="N44" s="20"/>
      <c r="O44" s="20"/>
      <c r="P44" s="20"/>
      <c r="Q44" s="20"/>
      <c r="R44" s="20"/>
      <c r="S44" s="20"/>
      <c r="T44" s="20"/>
    </row>
    <row r="45" spans="2:20" x14ac:dyDescent="0.25">
      <c r="B45" s="19"/>
      <c r="C45" s="37" t="s">
        <v>38</v>
      </c>
      <c r="D45" s="37" t="s">
        <v>39</v>
      </c>
      <c r="E45" s="58"/>
      <c r="F45" s="62">
        <v>0</v>
      </c>
      <c r="G45" s="62">
        <v>0</v>
      </c>
      <c r="H45" s="62">
        <v>0</v>
      </c>
      <c r="I45" s="62">
        <v>0</v>
      </c>
      <c r="J45" s="57"/>
      <c r="K45" s="20"/>
      <c r="L45" s="20"/>
      <c r="M45" s="20"/>
      <c r="N45" s="20"/>
      <c r="O45" s="20"/>
      <c r="P45" s="20"/>
      <c r="Q45" s="20"/>
      <c r="R45" s="20"/>
      <c r="S45" s="20"/>
      <c r="T45" s="20"/>
    </row>
    <row r="46" spans="2:20" x14ac:dyDescent="0.25">
      <c r="B46" s="19"/>
      <c r="C46" s="50" t="s">
        <v>49</v>
      </c>
      <c r="D46" s="50" t="s">
        <v>50</v>
      </c>
      <c r="E46" s="55"/>
      <c r="F46" s="63">
        <v>1.9026050275572578E-2</v>
      </c>
      <c r="G46" s="63">
        <v>4.7565125688931453E-2</v>
      </c>
      <c r="H46" s="63">
        <v>9.5130251377862907E-2</v>
      </c>
      <c r="I46" s="63">
        <v>0.19026050275572581</v>
      </c>
      <c r="J46" s="64"/>
      <c r="K46" s="20"/>
      <c r="L46" s="20"/>
      <c r="M46" s="20"/>
      <c r="N46" s="20"/>
      <c r="O46" s="20"/>
      <c r="P46" s="20"/>
      <c r="Q46" s="20"/>
      <c r="R46" s="20"/>
      <c r="S46" s="20"/>
      <c r="T46" s="20"/>
    </row>
    <row r="47" spans="2:20" x14ac:dyDescent="0.25">
      <c r="B47" s="19"/>
      <c r="C47" s="37"/>
      <c r="D47" s="37"/>
      <c r="E47" s="58"/>
      <c r="F47" s="59">
        <v>1</v>
      </c>
      <c r="G47" s="59">
        <v>1</v>
      </c>
      <c r="H47" s="59">
        <v>1</v>
      </c>
      <c r="I47" s="59">
        <v>1</v>
      </c>
      <c r="J47" s="20"/>
      <c r="K47" s="20"/>
      <c r="L47" s="20"/>
      <c r="M47" s="20"/>
      <c r="N47" s="20"/>
      <c r="O47" s="20"/>
      <c r="P47" s="20"/>
      <c r="Q47" s="20"/>
      <c r="R47" s="20"/>
      <c r="S47" s="20"/>
      <c r="T47" s="20"/>
    </row>
    <row r="48" spans="2:20" x14ac:dyDescent="0.25">
      <c r="B48" s="19"/>
      <c r="C48" s="37"/>
      <c r="D48" s="37"/>
      <c r="E48" s="58"/>
      <c r="F48" s="59"/>
      <c r="G48" s="60"/>
      <c r="H48" s="60"/>
      <c r="I48" s="60"/>
      <c r="J48" s="20"/>
      <c r="K48" s="61"/>
      <c r="L48" s="61"/>
      <c r="M48" s="61"/>
      <c r="N48" s="61"/>
      <c r="O48" s="20"/>
      <c r="P48" s="61"/>
      <c r="Q48" s="61"/>
      <c r="R48" s="61"/>
      <c r="S48" s="61"/>
      <c r="T48" s="20"/>
    </row>
    <row r="50" spans="2:20" x14ac:dyDescent="0.25">
      <c r="B50" s="29" t="s">
        <v>51</v>
      </c>
      <c r="C50" s="30"/>
      <c r="D50" s="30"/>
      <c r="E50" s="30"/>
      <c r="F50" s="30"/>
      <c r="G50" s="30"/>
      <c r="H50" s="30"/>
      <c r="I50" s="30"/>
      <c r="J50" s="30"/>
      <c r="K50" s="30"/>
      <c r="L50" s="30"/>
      <c r="M50" s="30"/>
      <c r="N50" s="30"/>
      <c r="O50" s="30"/>
      <c r="P50" s="30"/>
      <c r="Q50" s="30"/>
      <c r="R50" s="30"/>
      <c r="S50" s="30"/>
      <c r="T50" s="31"/>
    </row>
    <row r="51" spans="2:20" x14ac:dyDescent="0.25">
      <c r="B51" s="19"/>
      <c r="C51" s="37"/>
      <c r="D51" s="37"/>
      <c r="E51" s="58"/>
      <c r="F51" s="59"/>
      <c r="G51" s="60"/>
      <c r="H51" s="60"/>
      <c r="I51" s="60"/>
      <c r="J51" s="20"/>
      <c r="K51" s="61"/>
      <c r="L51" s="61"/>
      <c r="M51" s="61"/>
      <c r="N51" s="61"/>
      <c r="O51" s="20"/>
      <c r="P51" s="61"/>
      <c r="Q51" s="61"/>
      <c r="R51" s="61"/>
      <c r="S51" s="61"/>
      <c r="T51" s="20"/>
    </row>
    <row r="52" spans="2:20" x14ac:dyDescent="0.25">
      <c r="B52" s="19"/>
      <c r="C52" s="65" t="s">
        <v>52</v>
      </c>
      <c r="D52" s="37"/>
      <c r="E52" s="58"/>
      <c r="F52" s="59"/>
      <c r="G52" s="60"/>
      <c r="H52" s="60"/>
      <c r="I52" s="60"/>
      <c r="J52" s="20"/>
      <c r="K52" s="61"/>
      <c r="L52" s="61"/>
      <c r="M52" s="61"/>
      <c r="N52" s="61"/>
      <c r="O52" s="20"/>
      <c r="P52" s="61"/>
      <c r="Q52" s="61"/>
      <c r="R52" s="61"/>
      <c r="S52" s="61"/>
      <c r="T52" s="20"/>
    </row>
    <row r="53" spans="2:20" x14ac:dyDescent="0.25">
      <c r="B53" s="19"/>
      <c r="C53" s="20"/>
      <c r="D53" s="20"/>
      <c r="E53" s="20"/>
      <c r="F53" s="59"/>
      <c r="G53" s="66"/>
      <c r="H53" s="32"/>
      <c r="I53" s="66"/>
      <c r="J53" s="20"/>
      <c r="K53" s="66"/>
      <c r="L53" s="61"/>
      <c r="M53" s="61"/>
      <c r="N53" s="61"/>
      <c r="O53" s="20"/>
      <c r="P53" s="61"/>
      <c r="Q53" s="61"/>
      <c r="R53" s="61"/>
      <c r="S53" s="61"/>
      <c r="T53" s="20"/>
    </row>
    <row r="54" spans="2:20" x14ac:dyDescent="0.25">
      <c r="B54" s="19"/>
      <c r="C54" s="23" t="s">
        <v>53</v>
      </c>
      <c r="D54" s="23" t="s">
        <v>26</v>
      </c>
      <c r="E54" s="23" t="s">
        <v>27</v>
      </c>
      <c r="F54" s="59"/>
      <c r="G54" s="35" t="s">
        <v>54</v>
      </c>
      <c r="H54" s="32"/>
      <c r="I54" s="35" t="s">
        <v>55</v>
      </c>
      <c r="J54" s="20"/>
      <c r="K54" s="35" t="s">
        <v>33</v>
      </c>
      <c r="L54" s="61"/>
      <c r="M54" s="61"/>
      <c r="N54" s="61"/>
      <c r="O54" s="20"/>
      <c r="P54" s="61"/>
      <c r="Q54" s="61"/>
      <c r="R54" s="61"/>
      <c r="S54" s="61"/>
      <c r="T54" s="20"/>
    </row>
    <row r="55" spans="2:20" x14ac:dyDescent="0.25">
      <c r="B55" s="19"/>
      <c r="C55" s="67" t="s">
        <v>56</v>
      </c>
      <c r="D55" s="67"/>
      <c r="E55" s="68"/>
      <c r="F55" s="59"/>
      <c r="G55" s="69">
        <v>7.0000000000000007E-2</v>
      </c>
      <c r="H55" s="70"/>
      <c r="I55" s="69">
        <v>0.08</v>
      </c>
      <c r="J55" s="70"/>
      <c r="K55" s="69">
        <v>0.05</v>
      </c>
      <c r="L55" s="61"/>
      <c r="M55" s="61"/>
      <c r="N55" s="61"/>
      <c r="O55" s="20"/>
      <c r="P55" s="61"/>
      <c r="Q55" s="61"/>
      <c r="R55" s="61"/>
      <c r="S55" s="61"/>
      <c r="T55" s="20"/>
    </row>
    <row r="56" spans="2:20" x14ac:dyDescent="0.25">
      <c r="B56" s="19"/>
      <c r="C56" s="37"/>
      <c r="D56" s="37"/>
      <c r="E56" s="58"/>
      <c r="F56" s="59"/>
      <c r="G56" s="71"/>
      <c r="H56" s="72"/>
      <c r="I56" s="71"/>
      <c r="J56" s="60"/>
      <c r="K56" s="60"/>
      <c r="L56" s="61"/>
      <c r="M56" s="61"/>
      <c r="N56" s="61"/>
      <c r="O56" s="20"/>
      <c r="P56" s="61"/>
      <c r="Q56" s="61"/>
      <c r="R56" s="61"/>
      <c r="S56" s="61"/>
      <c r="T56" s="20"/>
    </row>
    <row r="57" spans="2:20" x14ac:dyDescent="0.25">
      <c r="B57" s="19"/>
      <c r="C57" s="65" t="s">
        <v>57</v>
      </c>
      <c r="D57" s="37"/>
      <c r="E57" s="58"/>
      <c r="F57" s="59"/>
      <c r="G57" s="60"/>
      <c r="H57" s="60"/>
      <c r="I57" s="60"/>
      <c r="J57" s="60"/>
      <c r="K57" s="60"/>
      <c r="L57" s="61"/>
      <c r="M57" s="61"/>
      <c r="N57" s="61"/>
      <c r="O57" s="20"/>
      <c r="P57" s="61"/>
      <c r="Q57" s="61"/>
      <c r="R57" s="61"/>
      <c r="S57" s="61"/>
      <c r="T57" s="20"/>
    </row>
    <row r="58" spans="2:20" x14ac:dyDescent="0.25">
      <c r="B58" s="19"/>
      <c r="C58" s="37"/>
      <c r="D58" s="37"/>
      <c r="E58" s="58"/>
      <c r="F58" s="60" t="s">
        <v>58</v>
      </c>
      <c r="G58" s="60"/>
      <c r="H58" s="60"/>
      <c r="I58" s="60"/>
      <c r="J58" s="60"/>
      <c r="K58" s="60"/>
      <c r="L58" s="61"/>
      <c r="M58" s="61"/>
      <c r="N58" s="61"/>
      <c r="O58" s="20"/>
      <c r="P58" s="61"/>
      <c r="Q58" s="61"/>
      <c r="R58" s="61"/>
      <c r="S58" s="61"/>
      <c r="T58" s="20"/>
    </row>
    <row r="59" spans="2:20" x14ac:dyDescent="0.25">
      <c r="B59" s="19"/>
      <c r="C59" s="23" t="s">
        <v>53</v>
      </c>
      <c r="D59" s="23" t="s">
        <v>26</v>
      </c>
      <c r="E59" s="23" t="s">
        <v>27</v>
      </c>
      <c r="F59" s="35">
        <v>2011</v>
      </c>
      <c r="G59" s="60"/>
      <c r="H59" s="60"/>
      <c r="I59" s="60"/>
      <c r="J59" s="60"/>
      <c r="K59" s="60"/>
      <c r="L59" s="61"/>
      <c r="M59" s="61"/>
      <c r="N59" s="61"/>
      <c r="O59" s="20"/>
      <c r="P59" s="61"/>
      <c r="Q59" s="61"/>
      <c r="R59" s="61"/>
      <c r="S59" s="61"/>
      <c r="T59" s="20"/>
    </row>
    <row r="60" spans="2:20" x14ac:dyDescent="0.25">
      <c r="B60" s="19"/>
      <c r="C60" s="67" t="s">
        <v>56</v>
      </c>
      <c r="D60" s="67"/>
      <c r="E60" s="68"/>
      <c r="F60" s="73">
        <v>28069898</v>
      </c>
      <c r="G60" s="74"/>
      <c r="H60" s="60"/>
      <c r="I60" s="60"/>
      <c r="J60" s="60"/>
      <c r="K60" s="60"/>
      <c r="L60" s="61"/>
      <c r="M60" s="61"/>
      <c r="N60" s="61"/>
      <c r="O60" s="20"/>
      <c r="P60" s="61"/>
      <c r="Q60" s="61"/>
      <c r="R60" s="61"/>
      <c r="S60" s="61"/>
      <c r="T60" s="20"/>
    </row>
    <row r="61" spans="2:20" x14ac:dyDescent="0.25">
      <c r="B61" s="19"/>
      <c r="C61" s="37"/>
      <c r="D61" s="37"/>
      <c r="E61" s="58"/>
      <c r="F61" s="59"/>
      <c r="G61" s="60"/>
      <c r="H61" s="60"/>
      <c r="I61" s="60"/>
      <c r="J61" s="60"/>
      <c r="K61" s="60"/>
      <c r="L61" s="61"/>
      <c r="M61" s="61"/>
      <c r="N61" s="61"/>
      <c r="O61" s="20"/>
      <c r="P61" s="61"/>
      <c r="Q61" s="61"/>
      <c r="R61" s="61"/>
      <c r="S61" s="61"/>
      <c r="T61" s="20"/>
    </row>
    <row r="62" spans="2:20" x14ac:dyDescent="0.25">
      <c r="B62" s="19"/>
      <c r="C62" s="65" t="s">
        <v>59</v>
      </c>
      <c r="D62" s="37"/>
      <c r="E62" s="58"/>
      <c r="F62" s="59"/>
      <c r="G62" s="60"/>
      <c r="H62" s="60"/>
      <c r="I62" s="60"/>
      <c r="J62" s="60"/>
      <c r="K62" s="60"/>
      <c r="L62" s="61"/>
      <c r="M62" s="61"/>
      <c r="N62" s="61"/>
      <c r="O62" s="20"/>
      <c r="P62" s="61"/>
      <c r="Q62" s="61"/>
      <c r="R62" s="61"/>
      <c r="S62" s="61"/>
      <c r="T62" s="20"/>
    </row>
    <row r="63" spans="2:20" x14ac:dyDescent="0.25">
      <c r="B63" s="19"/>
      <c r="C63" s="37"/>
      <c r="D63" s="37"/>
      <c r="E63" s="58"/>
      <c r="F63" s="59"/>
      <c r="G63" s="60"/>
      <c r="H63" s="60"/>
      <c r="I63" s="60"/>
      <c r="J63" s="60"/>
      <c r="K63" s="60"/>
      <c r="L63" s="61"/>
      <c r="M63" s="61"/>
      <c r="N63" s="61"/>
      <c r="O63" s="20"/>
      <c r="P63" s="61"/>
      <c r="Q63" s="61"/>
      <c r="R63" s="61"/>
      <c r="S63" s="61"/>
      <c r="T63" s="20"/>
    </row>
    <row r="64" spans="2:20" x14ac:dyDescent="0.25">
      <c r="B64" s="19"/>
      <c r="C64" s="23" t="s">
        <v>60</v>
      </c>
      <c r="D64" s="23" t="s">
        <v>26</v>
      </c>
      <c r="E64" s="23" t="s">
        <v>27</v>
      </c>
      <c r="F64" s="23">
        <v>2011</v>
      </c>
      <c r="G64" s="60"/>
      <c r="H64" s="60"/>
      <c r="I64" s="60"/>
      <c r="J64" s="60"/>
      <c r="K64" s="60"/>
      <c r="L64" s="61"/>
      <c r="M64" s="61"/>
      <c r="N64" s="61"/>
      <c r="O64" s="20"/>
      <c r="P64" s="61"/>
      <c r="Q64" s="61"/>
      <c r="R64" s="61"/>
      <c r="S64" s="61"/>
      <c r="T64" s="20"/>
    </row>
    <row r="65" spans="2:20" x14ac:dyDescent="0.25">
      <c r="B65" s="19"/>
      <c r="C65" s="20" t="s">
        <v>28</v>
      </c>
      <c r="D65" s="37"/>
      <c r="E65" s="37"/>
      <c r="F65" s="38">
        <v>0.6829255408470033</v>
      </c>
      <c r="G65" s="60"/>
      <c r="H65" s="60"/>
      <c r="I65" s="60"/>
      <c r="J65" s="60"/>
      <c r="K65" s="60"/>
      <c r="L65" s="61"/>
      <c r="M65" s="61"/>
      <c r="N65" s="61"/>
      <c r="O65" s="20"/>
      <c r="P65" s="61"/>
      <c r="Q65" s="61"/>
      <c r="R65" s="61"/>
      <c r="S65" s="61"/>
      <c r="T65" s="20"/>
    </row>
    <row r="66" spans="2:20" x14ac:dyDescent="0.25">
      <c r="B66" s="19"/>
      <c r="C66" s="20" t="s">
        <v>29</v>
      </c>
      <c r="D66" s="37"/>
      <c r="E66" s="58"/>
      <c r="F66" s="38">
        <v>1.2151366024220907E-2</v>
      </c>
      <c r="G66" s="60"/>
      <c r="H66" s="60"/>
      <c r="I66" s="60"/>
      <c r="J66" s="60"/>
      <c r="K66" s="60"/>
      <c r="L66" s="61"/>
      <c r="M66" s="61"/>
      <c r="N66" s="61"/>
      <c r="O66" s="20"/>
      <c r="P66" s="61"/>
      <c r="Q66" s="61"/>
      <c r="R66" s="61"/>
      <c r="S66" s="61"/>
      <c r="T66" s="20"/>
    </row>
    <row r="67" spans="2:20" x14ac:dyDescent="0.25">
      <c r="B67" s="19"/>
      <c r="C67" s="42" t="s">
        <v>30</v>
      </c>
      <c r="D67" s="50"/>
      <c r="E67" s="55"/>
      <c r="F67" s="43">
        <v>0.3049230931287758</v>
      </c>
      <c r="G67" s="60"/>
      <c r="H67" s="60"/>
      <c r="I67" s="60"/>
      <c r="J67" s="20"/>
      <c r="K67" s="61"/>
      <c r="L67" s="61"/>
      <c r="M67" s="61"/>
      <c r="N67" s="61"/>
      <c r="O67" s="20"/>
      <c r="P67" s="61"/>
      <c r="Q67" s="61"/>
      <c r="R67" s="61"/>
      <c r="S67" s="61"/>
      <c r="T67" s="20"/>
    </row>
    <row r="68" spans="2:20" x14ac:dyDescent="0.25">
      <c r="B68" s="19"/>
      <c r="C68" s="20"/>
      <c r="D68" s="37"/>
      <c r="E68" s="58"/>
      <c r="F68" s="75"/>
      <c r="G68" s="60"/>
      <c r="H68" s="60"/>
      <c r="I68" s="60"/>
      <c r="J68" s="20"/>
      <c r="K68" s="61"/>
      <c r="L68" s="61"/>
      <c r="M68" s="61"/>
      <c r="N68" s="61"/>
      <c r="O68" s="20"/>
      <c r="P68" s="61"/>
      <c r="Q68" s="61"/>
      <c r="R68" s="61"/>
      <c r="S68" s="61"/>
      <c r="T68" s="20"/>
    </row>
    <row r="69" spans="2:20" x14ac:dyDescent="0.25">
      <c r="B69" s="19"/>
      <c r="C69" s="65" t="s">
        <v>61</v>
      </c>
      <c r="D69" s="37"/>
      <c r="E69" s="58"/>
      <c r="F69" s="59"/>
      <c r="G69" s="60"/>
      <c r="H69" s="60"/>
      <c r="I69" s="60"/>
      <c r="J69" s="20"/>
      <c r="K69" s="61"/>
      <c r="L69" s="61"/>
      <c r="M69" s="61"/>
      <c r="N69" s="61"/>
      <c r="O69" s="20"/>
      <c r="P69" s="61"/>
      <c r="Q69" s="61"/>
      <c r="R69" s="61"/>
      <c r="S69" s="61"/>
      <c r="T69" s="20"/>
    </row>
    <row r="70" spans="2:20" x14ac:dyDescent="0.25">
      <c r="B70" s="19"/>
      <c r="C70" s="37"/>
      <c r="D70" s="37"/>
      <c r="E70" s="58"/>
      <c r="F70" s="60" t="s">
        <v>62</v>
      </c>
      <c r="G70" s="60"/>
      <c r="H70" s="60"/>
      <c r="I70" s="60"/>
      <c r="J70" s="20"/>
      <c r="K70" s="61"/>
      <c r="L70" s="61"/>
      <c r="M70" s="61"/>
      <c r="N70" s="61"/>
      <c r="O70" s="20"/>
      <c r="P70" s="61"/>
      <c r="Q70" s="61"/>
      <c r="R70" s="61"/>
      <c r="S70" s="61"/>
      <c r="T70" s="20"/>
    </row>
    <row r="71" spans="2:20" x14ac:dyDescent="0.25">
      <c r="B71" s="19"/>
      <c r="C71" s="23" t="s">
        <v>60</v>
      </c>
      <c r="D71" s="23" t="s">
        <v>26</v>
      </c>
      <c r="E71" s="23" t="s">
        <v>27</v>
      </c>
      <c r="F71" s="23">
        <v>2011</v>
      </c>
      <c r="G71" s="60"/>
      <c r="H71" s="60"/>
      <c r="I71" s="60"/>
      <c r="J71" s="20"/>
      <c r="K71" s="61"/>
      <c r="L71" s="61"/>
      <c r="M71" s="61"/>
      <c r="N71" s="61"/>
      <c r="O71" s="20"/>
      <c r="P71" s="61"/>
      <c r="Q71" s="61"/>
      <c r="R71" s="61"/>
      <c r="S71" s="61"/>
      <c r="T71" s="20"/>
    </row>
    <row r="72" spans="2:20" x14ac:dyDescent="0.25">
      <c r="B72" s="19"/>
      <c r="C72" s="20" t="s">
        <v>28</v>
      </c>
      <c r="D72" s="37"/>
      <c r="E72" s="37"/>
      <c r="F72" s="76">
        <v>147.18926243136886</v>
      </c>
      <c r="G72" s="77"/>
      <c r="H72" s="60"/>
      <c r="I72" s="60"/>
      <c r="J72" s="20"/>
      <c r="K72" s="61"/>
      <c r="L72" s="61"/>
      <c r="M72" s="61"/>
      <c r="N72" s="61"/>
      <c r="O72" s="20"/>
      <c r="P72" s="61"/>
      <c r="Q72" s="61"/>
      <c r="R72" s="61"/>
      <c r="S72" s="61"/>
      <c r="T72" s="20"/>
    </row>
    <row r="73" spans="2:20" x14ac:dyDescent="0.25">
      <c r="B73" s="19"/>
      <c r="C73" s="20" t="s">
        <v>29</v>
      </c>
      <c r="D73" s="37"/>
      <c r="E73" s="58"/>
      <c r="F73" s="76">
        <v>0.22885339726565843</v>
      </c>
      <c r="G73" s="77"/>
      <c r="H73" s="60"/>
      <c r="I73" s="60"/>
      <c r="J73" s="20"/>
      <c r="K73" s="61"/>
      <c r="L73" s="61"/>
      <c r="M73" s="61"/>
      <c r="N73" s="61"/>
      <c r="O73" s="20"/>
      <c r="P73" s="61"/>
      <c r="Q73" s="61"/>
      <c r="R73" s="61"/>
      <c r="S73" s="61"/>
      <c r="T73" s="20"/>
    </row>
    <row r="74" spans="2:20" x14ac:dyDescent="0.25">
      <c r="B74" s="19"/>
      <c r="C74" s="42" t="s">
        <v>30</v>
      </c>
      <c r="D74" s="50"/>
      <c r="E74" s="55"/>
      <c r="F74" s="78">
        <v>4.9216306342896994</v>
      </c>
      <c r="G74" s="77"/>
      <c r="H74" s="60"/>
      <c r="I74" s="60"/>
      <c r="J74" s="20"/>
      <c r="K74" s="61"/>
      <c r="L74" s="61"/>
      <c r="M74" s="61"/>
      <c r="N74" s="61"/>
      <c r="O74" s="20"/>
      <c r="P74" s="61"/>
      <c r="Q74" s="61"/>
      <c r="R74" s="61"/>
      <c r="S74" s="61"/>
      <c r="T74" s="20"/>
    </row>
    <row r="75" spans="2:20" x14ac:dyDescent="0.25">
      <c r="B75" s="19"/>
      <c r="C75" s="37"/>
      <c r="D75" s="37"/>
      <c r="E75" s="58"/>
      <c r="F75" s="59"/>
      <c r="G75" s="60"/>
      <c r="H75" s="60"/>
      <c r="I75" s="60"/>
      <c r="J75" s="20"/>
      <c r="K75" s="61"/>
      <c r="L75" s="61"/>
      <c r="M75" s="61"/>
      <c r="N75" s="61"/>
      <c r="O75" s="20"/>
      <c r="P75" s="61"/>
      <c r="Q75" s="61"/>
      <c r="R75" s="61"/>
      <c r="S75" s="61"/>
      <c r="T75" s="20"/>
    </row>
    <row r="76" spans="2:20" x14ac:dyDescent="0.25">
      <c r="B76" s="19"/>
      <c r="C76" s="65" t="s">
        <v>63</v>
      </c>
      <c r="D76" s="37"/>
      <c r="E76" s="58"/>
      <c r="F76" s="59"/>
      <c r="G76" s="60"/>
      <c r="H76" s="60"/>
      <c r="I76" s="60"/>
      <c r="J76" s="20"/>
      <c r="K76" s="61"/>
      <c r="L76" s="61"/>
      <c r="M76" s="61"/>
      <c r="N76" s="61"/>
      <c r="O76" s="20"/>
      <c r="P76" s="61"/>
      <c r="Q76" s="61"/>
      <c r="R76" s="61"/>
      <c r="S76" s="61"/>
      <c r="T76" s="20"/>
    </row>
    <row r="77" spans="2:20" x14ac:dyDescent="0.25">
      <c r="B77" s="19"/>
      <c r="C77" s="37"/>
      <c r="D77" s="37"/>
      <c r="E77" s="58"/>
      <c r="F77" s="59"/>
      <c r="G77" s="60"/>
      <c r="H77" s="60"/>
      <c r="I77" s="60"/>
      <c r="J77" s="20"/>
      <c r="K77" s="61"/>
      <c r="L77" s="61"/>
      <c r="M77" s="61"/>
      <c r="N77" s="61"/>
      <c r="O77" s="20"/>
      <c r="P77" s="61"/>
      <c r="Q77" s="61"/>
      <c r="R77" s="61"/>
      <c r="S77" s="61"/>
      <c r="T77" s="20"/>
    </row>
    <row r="78" spans="2:20" x14ac:dyDescent="0.25">
      <c r="B78" s="19"/>
      <c r="C78" s="79" t="s">
        <v>64</v>
      </c>
      <c r="D78" s="37"/>
      <c r="E78" s="58"/>
      <c r="F78" s="59"/>
      <c r="G78" s="60"/>
      <c r="H78" s="60"/>
      <c r="I78" s="60"/>
      <c r="J78" s="20"/>
      <c r="K78" s="61"/>
      <c r="L78" s="61"/>
      <c r="M78" s="61"/>
      <c r="N78" s="61"/>
      <c r="O78" s="20"/>
      <c r="P78" s="61"/>
      <c r="Q78" s="61"/>
      <c r="R78" s="61"/>
      <c r="S78" s="61"/>
      <c r="T78" s="20"/>
    </row>
    <row r="79" spans="2:20" x14ac:dyDescent="0.25">
      <c r="B79" s="19"/>
      <c r="C79" s="23" t="s">
        <v>25</v>
      </c>
      <c r="D79" s="23" t="s">
        <v>26</v>
      </c>
      <c r="E79" s="23" t="s">
        <v>27</v>
      </c>
      <c r="F79" s="35">
        <v>2011</v>
      </c>
      <c r="G79" s="60"/>
      <c r="H79" s="60"/>
      <c r="I79" s="60"/>
      <c r="J79" s="20"/>
      <c r="K79" s="61"/>
      <c r="L79" s="61"/>
      <c r="M79" s="61"/>
      <c r="N79" s="61"/>
      <c r="O79" s="20"/>
      <c r="P79" s="61"/>
      <c r="Q79" s="61"/>
      <c r="R79" s="61"/>
      <c r="S79" s="61"/>
      <c r="T79" s="20"/>
    </row>
    <row r="80" spans="2:20" x14ac:dyDescent="0.25">
      <c r="B80" s="19"/>
      <c r="C80" s="37" t="s">
        <v>34</v>
      </c>
      <c r="D80" s="37" t="s">
        <v>35</v>
      </c>
      <c r="E80" s="47"/>
      <c r="F80" s="54">
        <v>6.4630033398699813E-2</v>
      </c>
      <c r="G80" s="60"/>
      <c r="H80" s="60"/>
      <c r="I80" s="60"/>
      <c r="J80" s="20"/>
      <c r="K80" s="61"/>
      <c r="L80" s="61"/>
      <c r="M80" s="61"/>
      <c r="N80" s="61"/>
      <c r="O80" s="20"/>
      <c r="P80" s="61"/>
      <c r="Q80" s="61"/>
      <c r="R80" s="61"/>
      <c r="S80" s="61"/>
      <c r="T80" s="20"/>
    </row>
    <row r="81" spans="2:20" x14ac:dyDescent="0.25">
      <c r="B81" s="19"/>
      <c r="C81" s="37" t="s">
        <v>36</v>
      </c>
      <c r="D81" s="37" t="s">
        <v>37</v>
      </c>
      <c r="E81" s="47"/>
      <c r="F81" s="54">
        <v>0.91121208961416456</v>
      </c>
      <c r="G81" s="60"/>
      <c r="H81" s="60"/>
      <c r="I81" s="60"/>
      <c r="J81" s="20"/>
      <c r="K81" s="61"/>
      <c r="L81" s="61"/>
      <c r="M81" s="61"/>
      <c r="N81" s="61"/>
      <c r="O81" s="20"/>
      <c r="P81" s="61"/>
      <c r="Q81" s="61"/>
      <c r="R81" s="61"/>
      <c r="S81" s="61"/>
      <c r="T81" s="20"/>
    </row>
    <row r="82" spans="2:20" x14ac:dyDescent="0.25">
      <c r="B82" s="19"/>
      <c r="C82" s="50" t="s">
        <v>38</v>
      </c>
      <c r="D82" s="50" t="s">
        <v>39</v>
      </c>
      <c r="E82" s="50"/>
      <c r="F82" s="43">
        <v>2.4157876987135632E-2</v>
      </c>
      <c r="G82" s="60"/>
      <c r="H82" s="60"/>
      <c r="I82" s="60"/>
      <c r="J82" s="20"/>
      <c r="K82" s="61"/>
      <c r="L82" s="61"/>
      <c r="M82" s="61"/>
      <c r="N82" s="61"/>
      <c r="O82" s="20"/>
      <c r="P82" s="61"/>
      <c r="Q82" s="61"/>
      <c r="R82" s="61"/>
      <c r="S82" s="61"/>
      <c r="T82" s="20"/>
    </row>
    <row r="83" spans="2:20" x14ac:dyDescent="0.25">
      <c r="B83" s="19"/>
      <c r="C83" s="37"/>
      <c r="D83" s="37"/>
      <c r="E83" s="37"/>
      <c r="F83" s="54">
        <v>1</v>
      </c>
      <c r="G83" s="60"/>
      <c r="H83" s="60"/>
      <c r="I83" s="60"/>
      <c r="J83" s="20"/>
      <c r="K83" s="61"/>
      <c r="L83" s="61"/>
      <c r="M83" s="61"/>
      <c r="N83" s="61"/>
      <c r="O83" s="20"/>
      <c r="P83" s="61"/>
      <c r="Q83" s="61"/>
      <c r="R83" s="61"/>
      <c r="S83" s="61"/>
      <c r="T83" s="20"/>
    </row>
    <row r="84" spans="2:20" x14ac:dyDescent="0.25">
      <c r="B84" s="19"/>
      <c r="C84" s="79" t="s">
        <v>29</v>
      </c>
      <c r="D84" s="37"/>
      <c r="E84" s="58"/>
      <c r="F84" s="80"/>
      <c r="G84" s="60"/>
      <c r="H84" s="60"/>
      <c r="I84" s="60"/>
      <c r="J84" s="20"/>
      <c r="K84" s="61"/>
      <c r="L84" s="61"/>
      <c r="M84" s="61"/>
      <c r="N84" s="61"/>
      <c r="O84" s="20"/>
      <c r="P84" s="61"/>
      <c r="Q84" s="61"/>
      <c r="R84" s="61"/>
      <c r="S84" s="61"/>
      <c r="T84" s="20"/>
    </row>
    <row r="85" spans="2:20" x14ac:dyDescent="0.25">
      <c r="B85" s="19"/>
      <c r="C85" s="23" t="s">
        <v>25</v>
      </c>
      <c r="D85" s="23" t="s">
        <v>26</v>
      </c>
      <c r="E85" s="23" t="s">
        <v>27</v>
      </c>
      <c r="F85" s="81">
        <v>2011</v>
      </c>
      <c r="G85" s="60"/>
      <c r="H85" s="60"/>
      <c r="I85" s="60"/>
      <c r="J85" s="20"/>
      <c r="K85" s="61"/>
      <c r="L85" s="61"/>
      <c r="M85" s="61"/>
      <c r="N85" s="61"/>
      <c r="O85" s="20"/>
      <c r="P85" s="61"/>
      <c r="Q85" s="61"/>
      <c r="R85" s="61"/>
      <c r="S85" s="61"/>
      <c r="T85" s="20"/>
    </row>
    <row r="86" spans="2:20" x14ac:dyDescent="0.25">
      <c r="B86" s="19"/>
      <c r="C86" s="37" t="s">
        <v>36</v>
      </c>
      <c r="D86" s="37" t="s">
        <v>37</v>
      </c>
      <c r="E86" s="47"/>
      <c r="F86" s="54">
        <v>1</v>
      </c>
      <c r="G86" s="60"/>
      <c r="H86" s="60"/>
      <c r="I86" s="60"/>
      <c r="J86" s="20"/>
      <c r="K86" s="61"/>
      <c r="L86" s="61"/>
      <c r="M86" s="61"/>
      <c r="N86" s="61"/>
      <c r="O86" s="20"/>
      <c r="P86" s="61"/>
      <c r="Q86" s="61"/>
      <c r="R86" s="61"/>
      <c r="S86" s="61"/>
      <c r="T86" s="20"/>
    </row>
    <row r="87" spans="2:20" x14ac:dyDescent="0.25">
      <c r="B87" s="19"/>
      <c r="C87" s="37" t="s">
        <v>38</v>
      </c>
      <c r="D87" s="37" t="s">
        <v>39</v>
      </c>
      <c r="E87" s="47"/>
      <c r="F87" s="54">
        <v>0</v>
      </c>
      <c r="G87" s="60"/>
      <c r="H87" s="60"/>
      <c r="I87" s="60"/>
      <c r="J87" s="20"/>
      <c r="K87" s="61"/>
      <c r="L87" s="61"/>
      <c r="M87" s="61"/>
      <c r="N87" s="61"/>
      <c r="O87" s="20"/>
      <c r="P87" s="61"/>
      <c r="Q87" s="61"/>
      <c r="R87" s="61"/>
      <c r="S87" s="61"/>
      <c r="T87" s="20"/>
    </row>
    <row r="88" spans="2:20" x14ac:dyDescent="0.25">
      <c r="B88" s="19"/>
      <c r="C88" s="50" t="s">
        <v>41</v>
      </c>
      <c r="D88" s="50" t="s">
        <v>42</v>
      </c>
      <c r="E88" s="55" t="s">
        <v>43</v>
      </c>
      <c r="F88" s="43">
        <v>0</v>
      </c>
      <c r="G88" s="60"/>
      <c r="H88" s="60"/>
      <c r="I88" s="60"/>
      <c r="J88" s="20"/>
      <c r="K88" s="61"/>
      <c r="L88" s="61"/>
      <c r="M88" s="61"/>
      <c r="N88" s="61"/>
      <c r="O88" s="20"/>
      <c r="P88" s="61"/>
      <c r="Q88" s="61"/>
      <c r="R88" s="61"/>
      <c r="S88" s="61"/>
      <c r="T88" s="20"/>
    </row>
    <row r="89" spans="2:20" x14ac:dyDescent="0.25">
      <c r="B89" s="19"/>
      <c r="C89" s="37"/>
      <c r="D89" s="37"/>
      <c r="E89" s="58"/>
      <c r="F89" s="80">
        <v>1</v>
      </c>
      <c r="G89" s="60"/>
      <c r="H89" s="60"/>
      <c r="I89" s="60"/>
      <c r="J89" s="20"/>
      <c r="K89" s="61"/>
      <c r="L89" s="61"/>
      <c r="M89" s="61"/>
      <c r="N89" s="61"/>
      <c r="O89" s="20"/>
      <c r="P89" s="61"/>
      <c r="Q89" s="61"/>
      <c r="R89" s="61"/>
      <c r="S89" s="61"/>
      <c r="T89" s="20"/>
    </row>
    <row r="90" spans="2:20" x14ac:dyDescent="0.25">
      <c r="B90" s="19"/>
      <c r="C90" s="79" t="s">
        <v>65</v>
      </c>
      <c r="D90" s="37"/>
      <c r="E90" s="58"/>
      <c r="F90" s="80"/>
      <c r="G90" s="60"/>
      <c r="H90" s="60"/>
      <c r="I90" s="60"/>
      <c r="J90" s="20"/>
      <c r="K90" s="61"/>
      <c r="L90" s="61"/>
      <c r="M90" s="61"/>
      <c r="N90" s="61"/>
      <c r="O90" s="20"/>
      <c r="P90" s="61"/>
      <c r="Q90" s="61"/>
      <c r="R90" s="61"/>
      <c r="S90" s="61"/>
      <c r="T90" s="20"/>
    </row>
    <row r="91" spans="2:20" x14ac:dyDescent="0.25">
      <c r="B91" s="19"/>
      <c r="C91" s="23" t="s">
        <v>25</v>
      </c>
      <c r="D91" s="23" t="s">
        <v>26</v>
      </c>
      <c r="E91" s="23" t="s">
        <v>27</v>
      </c>
      <c r="F91" s="81">
        <v>2011</v>
      </c>
      <c r="G91" s="60"/>
      <c r="H91" s="60"/>
      <c r="I91" s="60"/>
      <c r="J91" s="20"/>
      <c r="K91" s="61"/>
      <c r="L91" s="61"/>
      <c r="M91" s="61"/>
      <c r="N91" s="61"/>
      <c r="O91" s="20"/>
      <c r="P91" s="61"/>
      <c r="Q91" s="61"/>
      <c r="R91" s="61"/>
      <c r="S91" s="61"/>
      <c r="T91" s="20"/>
    </row>
    <row r="92" spans="2:20" x14ac:dyDescent="0.25">
      <c r="B92" s="19"/>
      <c r="C92" s="37" t="s">
        <v>36</v>
      </c>
      <c r="D92" s="37" t="s">
        <v>37</v>
      </c>
      <c r="E92" s="47"/>
      <c r="F92" s="54">
        <v>0.95130251377862896</v>
      </c>
      <c r="G92" s="60"/>
      <c r="H92" s="60"/>
      <c r="I92" s="60"/>
      <c r="J92" s="20"/>
      <c r="K92" s="61"/>
      <c r="L92" s="61"/>
      <c r="M92" s="61"/>
      <c r="N92" s="61"/>
      <c r="O92" s="20"/>
      <c r="P92" s="61"/>
      <c r="Q92" s="61"/>
      <c r="R92" s="61"/>
      <c r="S92" s="61"/>
      <c r="T92" s="20"/>
    </row>
    <row r="93" spans="2:20" x14ac:dyDescent="0.25">
      <c r="B93" s="19"/>
      <c r="C93" s="37" t="s">
        <v>45</v>
      </c>
      <c r="D93" s="37" t="s">
        <v>46</v>
      </c>
      <c r="E93" s="47"/>
      <c r="F93" s="54">
        <v>6.8811665312806872E-3</v>
      </c>
      <c r="G93" s="60"/>
      <c r="H93" s="60"/>
      <c r="I93" s="60"/>
      <c r="J93" s="20"/>
      <c r="K93" s="61"/>
      <c r="L93" s="61"/>
      <c r="M93" s="61"/>
      <c r="N93" s="61"/>
      <c r="O93" s="20"/>
      <c r="P93" s="61"/>
      <c r="Q93" s="61"/>
      <c r="R93" s="61"/>
      <c r="S93" s="61"/>
      <c r="T93" s="20"/>
    </row>
    <row r="94" spans="2:20" x14ac:dyDescent="0.25">
      <c r="B94" s="19"/>
      <c r="C94" s="37" t="s">
        <v>47</v>
      </c>
      <c r="D94" s="37" t="s">
        <v>48</v>
      </c>
      <c r="E94" s="58"/>
      <c r="F94" s="54">
        <v>4.181631969009033E-2</v>
      </c>
      <c r="G94" s="60"/>
      <c r="H94" s="60"/>
      <c r="I94" s="60"/>
      <c r="J94" s="20"/>
      <c r="K94" s="61"/>
      <c r="L94" s="61"/>
      <c r="M94" s="61"/>
      <c r="N94" s="61"/>
      <c r="O94" s="20"/>
      <c r="P94" s="61"/>
      <c r="Q94" s="61"/>
      <c r="R94" s="61"/>
      <c r="S94" s="61"/>
      <c r="T94" s="20"/>
    </row>
    <row r="95" spans="2:20" x14ac:dyDescent="0.25">
      <c r="B95" s="19"/>
      <c r="C95" s="37" t="s">
        <v>38</v>
      </c>
      <c r="D95" s="37" t="s">
        <v>39</v>
      </c>
      <c r="E95" s="58"/>
      <c r="F95" s="54">
        <v>0</v>
      </c>
      <c r="G95" s="60"/>
      <c r="H95" s="60"/>
      <c r="I95" s="60"/>
      <c r="J95" s="20"/>
      <c r="K95" s="61"/>
      <c r="L95" s="61"/>
      <c r="M95" s="61"/>
      <c r="N95" s="61"/>
      <c r="O95" s="20"/>
      <c r="P95" s="61"/>
      <c r="Q95" s="61"/>
      <c r="R95" s="61"/>
      <c r="S95" s="61"/>
      <c r="T95" s="20"/>
    </row>
    <row r="96" spans="2:20" x14ac:dyDescent="0.25">
      <c r="B96" s="19"/>
      <c r="C96" s="50" t="s">
        <v>49</v>
      </c>
      <c r="D96" s="50" t="s">
        <v>50</v>
      </c>
      <c r="E96" s="55"/>
      <c r="F96" s="43">
        <v>0</v>
      </c>
      <c r="G96" s="60"/>
      <c r="H96" s="60"/>
      <c r="I96" s="60"/>
      <c r="J96" s="20"/>
      <c r="K96" s="61"/>
      <c r="L96" s="61"/>
      <c r="M96" s="61"/>
      <c r="N96" s="61"/>
      <c r="O96" s="20"/>
      <c r="P96" s="61"/>
      <c r="Q96" s="61"/>
      <c r="R96" s="61"/>
      <c r="S96" s="61"/>
      <c r="T96" s="20"/>
    </row>
    <row r="97" spans="2:20" x14ac:dyDescent="0.25">
      <c r="B97" s="19"/>
      <c r="C97" s="37"/>
      <c r="D97" s="37"/>
      <c r="E97" s="58"/>
      <c r="F97" s="48">
        <v>1</v>
      </c>
      <c r="G97" s="60"/>
      <c r="H97" s="60"/>
      <c r="I97" s="60"/>
      <c r="J97" s="20"/>
      <c r="K97" s="61"/>
      <c r="L97" s="61"/>
      <c r="M97" s="61"/>
      <c r="N97" s="61"/>
      <c r="O97" s="20"/>
      <c r="P97" s="61"/>
      <c r="Q97" s="61"/>
      <c r="R97" s="61"/>
      <c r="S97" s="61"/>
      <c r="T97" s="20"/>
    </row>
    <row r="98" spans="2:20" x14ac:dyDescent="0.25">
      <c r="B98" s="19"/>
      <c r="C98" s="37"/>
      <c r="D98" s="37"/>
      <c r="E98" s="58"/>
      <c r="F98" s="48"/>
      <c r="G98" s="60"/>
      <c r="H98" s="60"/>
      <c r="I98" s="60"/>
      <c r="J98" s="20"/>
      <c r="K98" s="61"/>
      <c r="L98" s="61"/>
      <c r="M98" s="61"/>
      <c r="N98" s="61"/>
      <c r="O98" s="20"/>
      <c r="P98" s="61"/>
      <c r="Q98" s="61"/>
      <c r="R98" s="61"/>
      <c r="S98" s="61"/>
      <c r="T98" s="20"/>
    </row>
    <row r="99" spans="2:20" x14ac:dyDescent="0.25">
      <c r="B99" s="19"/>
      <c r="C99" s="65" t="s">
        <v>66</v>
      </c>
      <c r="D99" s="37"/>
      <c r="E99" s="58"/>
      <c r="F99" s="48"/>
      <c r="G99" s="60"/>
      <c r="H99" s="60"/>
      <c r="I99" s="60"/>
      <c r="J99" s="20"/>
      <c r="K99" s="61"/>
      <c r="L99" s="61"/>
      <c r="M99" s="61"/>
      <c r="N99" s="61"/>
      <c r="O99" s="20"/>
      <c r="P99" s="61"/>
      <c r="Q99" s="61"/>
      <c r="R99" s="61"/>
      <c r="S99" s="61"/>
      <c r="T99" s="20"/>
    </row>
    <row r="100" spans="2:20" x14ac:dyDescent="0.25">
      <c r="B100" s="19"/>
      <c r="C100" s="37"/>
      <c r="D100" s="37"/>
      <c r="E100" s="58"/>
      <c r="F100" s="48"/>
      <c r="G100" s="60"/>
      <c r="H100" s="60"/>
      <c r="I100" s="60"/>
      <c r="J100" s="20"/>
      <c r="K100" s="61"/>
      <c r="L100" s="61"/>
      <c r="M100" s="61"/>
      <c r="N100" s="61"/>
      <c r="O100" s="20"/>
      <c r="P100" s="61"/>
      <c r="Q100" s="61"/>
      <c r="R100" s="61"/>
      <c r="S100" s="61"/>
      <c r="T100" s="20"/>
    </row>
    <row r="101" spans="2:20" x14ac:dyDescent="0.25">
      <c r="B101" s="19"/>
      <c r="C101" s="23" t="s">
        <v>60</v>
      </c>
      <c r="D101" s="23" t="s">
        <v>26</v>
      </c>
      <c r="E101" s="23" t="s">
        <v>27</v>
      </c>
      <c r="F101" s="48"/>
      <c r="G101" s="60"/>
      <c r="H101" s="82" t="s">
        <v>54</v>
      </c>
      <c r="I101" s="32"/>
      <c r="J101" s="82" t="s">
        <v>55</v>
      </c>
      <c r="K101" s="20"/>
      <c r="L101" s="82" t="s">
        <v>33</v>
      </c>
      <c r="M101" s="61"/>
      <c r="N101" s="61"/>
      <c r="O101" s="20"/>
      <c r="P101" s="61"/>
      <c r="Q101" s="61"/>
      <c r="R101" s="61"/>
      <c r="S101" s="61"/>
      <c r="T101" s="20"/>
    </row>
    <row r="102" spans="2:20" x14ac:dyDescent="0.25">
      <c r="B102" s="19"/>
      <c r="C102" s="20" t="s">
        <v>28</v>
      </c>
      <c r="D102" s="37"/>
      <c r="E102" s="37"/>
      <c r="F102" s="48"/>
      <c r="G102" s="60"/>
      <c r="H102" s="83">
        <v>5.0000000000000001E-3</v>
      </c>
      <c r="I102" s="52"/>
      <c r="J102" s="83">
        <v>7.4999999999999997E-3</v>
      </c>
      <c r="K102" s="52"/>
      <c r="L102" s="83">
        <v>0.01</v>
      </c>
      <c r="M102" s="61"/>
      <c r="N102" s="61"/>
      <c r="O102" s="20"/>
      <c r="P102" s="61"/>
      <c r="Q102" s="61"/>
      <c r="R102" s="61"/>
      <c r="S102" s="61"/>
      <c r="T102" s="20"/>
    </row>
    <row r="103" spans="2:20" x14ac:dyDescent="0.25">
      <c r="B103" s="19"/>
      <c r="C103" s="20" t="s">
        <v>29</v>
      </c>
      <c r="D103" s="37"/>
      <c r="E103" s="58"/>
      <c r="F103" s="48"/>
      <c r="G103" s="60"/>
      <c r="H103" s="83">
        <v>5.0000000000000001E-3</v>
      </c>
      <c r="I103" s="52"/>
      <c r="J103" s="83">
        <v>7.4999999999999997E-3</v>
      </c>
      <c r="K103" s="52"/>
      <c r="L103" s="83">
        <v>0.01</v>
      </c>
      <c r="M103" s="61"/>
      <c r="N103" s="61"/>
      <c r="O103" s="20"/>
      <c r="P103" s="61"/>
      <c r="Q103" s="61"/>
      <c r="R103" s="61"/>
      <c r="S103" s="61"/>
      <c r="T103" s="20"/>
    </row>
    <row r="104" spans="2:20" x14ac:dyDescent="0.25">
      <c r="B104" s="19"/>
      <c r="C104" s="42" t="s">
        <v>30</v>
      </c>
      <c r="D104" s="50"/>
      <c r="E104" s="55"/>
      <c r="F104" s="48"/>
      <c r="G104" s="60"/>
      <c r="H104" s="84">
        <v>5.0000000000000001E-3</v>
      </c>
      <c r="I104" s="52"/>
      <c r="J104" s="84">
        <v>0.01</v>
      </c>
      <c r="K104" s="52"/>
      <c r="L104" s="84">
        <v>1.4999999999999999E-2</v>
      </c>
      <c r="M104" s="61"/>
      <c r="N104" s="61"/>
      <c r="O104" s="20"/>
      <c r="P104" s="61"/>
      <c r="Q104" s="61"/>
      <c r="R104" s="61"/>
      <c r="S104" s="61"/>
      <c r="T104" s="20"/>
    </row>
    <row r="105" spans="2:20" x14ac:dyDescent="0.25">
      <c r="B105" s="19"/>
      <c r="C105" s="37"/>
      <c r="D105" s="37"/>
      <c r="E105" s="58"/>
      <c r="F105" s="48"/>
      <c r="G105" s="60"/>
      <c r="H105" s="60"/>
      <c r="I105" s="60"/>
      <c r="J105" s="20"/>
      <c r="K105" s="61"/>
      <c r="L105" s="61"/>
      <c r="M105" s="61"/>
      <c r="N105" s="61"/>
      <c r="O105" s="20"/>
      <c r="P105" s="61"/>
      <c r="Q105" s="61"/>
      <c r="R105" s="61"/>
      <c r="S105" s="61"/>
      <c r="T105" s="20"/>
    </row>
    <row r="106" spans="2:20" x14ac:dyDescent="0.25">
      <c r="B106" s="19"/>
      <c r="C106" s="65" t="s">
        <v>67</v>
      </c>
      <c r="D106" s="37"/>
      <c r="E106" s="58"/>
      <c r="F106" s="59"/>
      <c r="G106" s="60"/>
      <c r="H106" s="60"/>
      <c r="I106" s="60"/>
      <c r="J106" s="20"/>
      <c r="K106" s="61"/>
      <c r="L106" s="61"/>
      <c r="M106" s="61"/>
      <c r="N106" s="61"/>
      <c r="O106" s="20"/>
      <c r="P106" s="61"/>
      <c r="Q106" s="61"/>
      <c r="R106" s="61"/>
      <c r="S106" s="61"/>
      <c r="T106" s="20"/>
    </row>
    <row r="107" spans="2:20" x14ac:dyDescent="0.25">
      <c r="B107" s="19"/>
      <c r="C107" s="37"/>
      <c r="D107" s="37"/>
      <c r="E107" s="58"/>
      <c r="F107" s="60" t="s">
        <v>68</v>
      </c>
      <c r="G107" s="60"/>
      <c r="H107" s="60"/>
      <c r="I107" s="60"/>
      <c r="J107" s="20"/>
      <c r="K107" s="61"/>
      <c r="L107" s="61"/>
      <c r="M107" s="61"/>
      <c r="N107" s="61"/>
      <c r="O107" s="20"/>
      <c r="P107" s="61"/>
      <c r="Q107" s="61"/>
      <c r="R107" s="61"/>
      <c r="S107" s="61"/>
      <c r="T107" s="20"/>
    </row>
    <row r="108" spans="2:20" x14ac:dyDescent="0.25">
      <c r="B108" s="19"/>
      <c r="C108" s="23" t="s">
        <v>60</v>
      </c>
      <c r="D108" s="23" t="s">
        <v>26</v>
      </c>
      <c r="E108" s="23" t="s">
        <v>27</v>
      </c>
      <c r="F108" s="23">
        <v>2011</v>
      </c>
      <c r="G108" s="60"/>
      <c r="H108" s="60"/>
      <c r="I108" s="60"/>
      <c r="J108" s="20"/>
      <c r="K108" s="61"/>
      <c r="L108" s="61"/>
      <c r="M108" s="61"/>
      <c r="N108" s="61"/>
      <c r="O108" s="20"/>
      <c r="P108" s="61"/>
      <c r="Q108" s="61"/>
      <c r="R108" s="61"/>
      <c r="S108" s="61"/>
      <c r="T108" s="20"/>
    </row>
    <row r="109" spans="2:20" x14ac:dyDescent="0.25">
      <c r="B109" s="19"/>
      <c r="C109" s="20" t="s">
        <v>28</v>
      </c>
      <c r="D109" s="37"/>
      <c r="E109" s="37"/>
      <c r="F109" s="85">
        <v>7.678244534141266E-6</v>
      </c>
      <c r="G109" s="86"/>
      <c r="H109" s="60"/>
      <c r="I109" s="60"/>
      <c r="J109" s="20"/>
      <c r="K109" s="61"/>
      <c r="L109" s="61"/>
      <c r="M109" s="61"/>
      <c r="N109" s="61"/>
      <c r="O109" s="20"/>
      <c r="P109" s="61"/>
      <c r="Q109" s="61"/>
      <c r="R109" s="61"/>
      <c r="S109" s="61"/>
      <c r="T109" s="20"/>
    </row>
    <row r="110" spans="2:20" x14ac:dyDescent="0.25">
      <c r="B110" s="19"/>
      <c r="C110" s="20" t="s">
        <v>29</v>
      </c>
      <c r="D110" s="37"/>
      <c r="E110" s="58"/>
      <c r="F110" s="85">
        <v>6.7095196074106862E-7</v>
      </c>
      <c r="G110" s="60"/>
      <c r="H110" s="60"/>
      <c r="I110" s="60"/>
      <c r="J110" s="20"/>
      <c r="K110" s="61"/>
      <c r="L110" s="61"/>
      <c r="M110" s="61"/>
      <c r="N110" s="61"/>
      <c r="O110" s="20"/>
      <c r="P110" s="61"/>
      <c r="Q110" s="61"/>
      <c r="R110" s="61"/>
      <c r="S110" s="61"/>
      <c r="T110" s="20"/>
    </row>
    <row r="111" spans="2:20" x14ac:dyDescent="0.25">
      <c r="B111" s="19"/>
      <c r="C111" s="42" t="s">
        <v>30</v>
      </c>
      <c r="D111" s="50"/>
      <c r="E111" s="55"/>
      <c r="F111" s="87">
        <v>5.7501326814264126E-7</v>
      </c>
      <c r="G111" s="60"/>
      <c r="H111" s="60"/>
      <c r="I111" s="60"/>
      <c r="J111" s="20"/>
      <c r="K111" s="61"/>
      <c r="L111" s="61"/>
      <c r="M111" s="61"/>
      <c r="N111" s="61"/>
      <c r="O111" s="20"/>
      <c r="P111" s="61"/>
      <c r="Q111" s="61"/>
      <c r="R111" s="61"/>
      <c r="S111" s="61"/>
      <c r="T111" s="20"/>
    </row>
    <row r="112" spans="2:20" x14ac:dyDescent="0.25">
      <c r="B112" s="19"/>
      <c r="C112" s="37"/>
      <c r="D112" s="37"/>
      <c r="E112" s="58"/>
      <c r="F112" s="59"/>
      <c r="G112" s="60"/>
      <c r="H112" s="60"/>
      <c r="I112" s="60"/>
      <c r="J112" s="20"/>
      <c r="K112" s="61"/>
      <c r="L112" s="61"/>
      <c r="M112" s="61"/>
      <c r="N112" s="61"/>
      <c r="O112" s="20"/>
      <c r="P112" s="61"/>
      <c r="Q112" s="61"/>
      <c r="R112" s="61"/>
      <c r="S112" s="61"/>
      <c r="T112" s="20"/>
    </row>
    <row r="113" spans="2:20" x14ac:dyDescent="0.25">
      <c r="B113" s="19"/>
      <c r="C113" s="37"/>
      <c r="D113" s="37"/>
      <c r="E113" s="58"/>
      <c r="F113" s="59"/>
      <c r="G113" s="60"/>
      <c r="H113" s="60"/>
      <c r="I113" s="60"/>
      <c r="J113" s="20"/>
      <c r="K113" s="61"/>
      <c r="L113" s="61"/>
      <c r="M113" s="61"/>
      <c r="N113" s="61"/>
      <c r="O113" s="20"/>
      <c r="P113" s="61"/>
      <c r="Q113" s="61"/>
      <c r="R113" s="61"/>
      <c r="S113" s="61"/>
      <c r="T113" s="20"/>
    </row>
    <row r="114" spans="2:20" x14ac:dyDescent="0.25">
      <c r="B114" s="19"/>
      <c r="C114" s="37"/>
      <c r="D114" s="37"/>
      <c r="E114" s="58"/>
      <c r="F114" s="59"/>
      <c r="G114" s="60"/>
      <c r="H114" s="60"/>
      <c r="I114" s="60"/>
      <c r="J114" s="20"/>
      <c r="K114" s="61"/>
      <c r="L114" s="61"/>
      <c r="M114" s="61"/>
      <c r="N114" s="61"/>
      <c r="O114" s="20"/>
      <c r="P114" s="61"/>
      <c r="Q114" s="61"/>
      <c r="R114" s="61"/>
      <c r="S114" s="61"/>
      <c r="T114" s="20"/>
    </row>
    <row r="115" spans="2:20" x14ac:dyDescent="0.25">
      <c r="B115" s="29" t="s">
        <v>69</v>
      </c>
      <c r="C115" s="30"/>
      <c r="D115" s="30"/>
      <c r="E115" s="30"/>
      <c r="F115" s="30"/>
      <c r="G115" s="30"/>
      <c r="H115" s="30"/>
      <c r="I115" s="30"/>
      <c r="J115" s="30"/>
      <c r="K115" s="30"/>
      <c r="L115" s="30"/>
      <c r="M115" s="30"/>
      <c r="N115" s="30"/>
      <c r="O115" s="30"/>
      <c r="P115" s="30"/>
      <c r="Q115" s="30"/>
      <c r="R115" s="30"/>
      <c r="S115" s="30"/>
      <c r="T115" s="31"/>
    </row>
    <row r="116" spans="2:20" x14ac:dyDescent="0.25">
      <c r="B116" s="19"/>
      <c r="C116" s="37"/>
      <c r="D116" s="37"/>
      <c r="E116" s="58"/>
      <c r="F116" s="59"/>
      <c r="G116" s="60"/>
      <c r="H116" s="60"/>
      <c r="I116" s="60"/>
      <c r="J116" s="20"/>
      <c r="K116" s="61"/>
      <c r="L116" s="61"/>
      <c r="M116" s="61"/>
      <c r="N116" s="61"/>
      <c r="O116" s="20"/>
      <c r="P116" s="61"/>
      <c r="Q116" s="61"/>
      <c r="R116" s="61"/>
      <c r="S116" s="61"/>
      <c r="T116" s="20"/>
    </row>
    <row r="117" spans="2:20" x14ac:dyDescent="0.25">
      <c r="B117" s="19"/>
      <c r="C117" s="65" t="s">
        <v>70</v>
      </c>
      <c r="D117" s="37"/>
      <c r="E117" s="58"/>
      <c r="F117" s="59"/>
      <c r="G117" s="60"/>
      <c r="H117" s="60"/>
      <c r="I117" s="60"/>
      <c r="J117" s="20"/>
      <c r="K117" s="61"/>
      <c r="L117" s="61"/>
      <c r="M117" s="61"/>
      <c r="N117" s="61"/>
      <c r="O117" s="20"/>
      <c r="P117" s="61"/>
      <c r="Q117" s="61"/>
      <c r="R117" s="61"/>
      <c r="S117" s="61"/>
      <c r="T117" s="20"/>
    </row>
    <row r="118" spans="2:20" x14ac:dyDescent="0.25">
      <c r="B118" s="19"/>
      <c r="C118" s="20"/>
      <c r="D118" s="20"/>
      <c r="E118" s="20"/>
      <c r="F118" s="59"/>
      <c r="G118" s="60"/>
      <c r="H118" s="60"/>
      <c r="I118" s="60"/>
      <c r="J118" s="20"/>
      <c r="K118" s="61"/>
      <c r="L118" s="61"/>
      <c r="M118" s="61"/>
      <c r="N118" s="88" t="s">
        <v>58</v>
      </c>
      <c r="O118" s="20"/>
      <c r="P118" s="61"/>
      <c r="Q118" s="61"/>
      <c r="R118" s="61"/>
      <c r="S118" s="61"/>
      <c r="T118" s="20"/>
    </row>
    <row r="119" spans="2:20" x14ac:dyDescent="0.25">
      <c r="B119" s="19"/>
      <c r="C119" s="23" t="s">
        <v>53</v>
      </c>
      <c r="D119" s="23" t="s">
        <v>26</v>
      </c>
      <c r="E119" s="23" t="s">
        <v>27</v>
      </c>
      <c r="F119" s="89">
        <v>2011</v>
      </c>
      <c r="G119" s="90">
        <v>2015</v>
      </c>
      <c r="H119" s="90">
        <v>2020</v>
      </c>
      <c r="I119" s="90">
        <v>2025</v>
      </c>
      <c r="J119" s="90">
        <v>2030</v>
      </c>
      <c r="K119" s="90">
        <v>2035</v>
      </c>
      <c r="L119" s="90">
        <v>2040</v>
      </c>
      <c r="M119" s="90">
        <v>2045</v>
      </c>
      <c r="N119" s="90">
        <v>2050</v>
      </c>
      <c r="O119" s="37"/>
      <c r="P119" s="37"/>
      <c r="Q119" s="37"/>
      <c r="R119" s="37"/>
      <c r="S119" s="37"/>
      <c r="T119" s="37"/>
    </row>
    <row r="120" spans="2:20" x14ac:dyDescent="0.25">
      <c r="B120" s="19"/>
      <c r="C120" s="67" t="s">
        <v>56</v>
      </c>
      <c r="D120" s="67"/>
      <c r="E120" s="68"/>
      <c r="F120" s="91">
        <v>28069898</v>
      </c>
      <c r="G120" s="92">
        <v>36793910.299506977</v>
      </c>
      <c r="H120" s="92">
        <v>51605362.569794081</v>
      </c>
      <c r="I120" s="92">
        <v>72379190.585665673</v>
      </c>
      <c r="J120" s="92">
        <v>106348776.90357684</v>
      </c>
      <c r="K120" s="92">
        <v>156261243.83776486</v>
      </c>
      <c r="L120" s="92">
        <v>199433344.44345605</v>
      </c>
      <c r="M120" s="92">
        <v>254533100.46089479</v>
      </c>
      <c r="N120" s="92">
        <v>324855903.16420031</v>
      </c>
      <c r="O120" s="20"/>
      <c r="P120" s="61"/>
      <c r="Q120" s="61"/>
      <c r="R120" s="61"/>
      <c r="S120" s="61"/>
      <c r="T120" s="20"/>
    </row>
    <row r="121" spans="2:20" x14ac:dyDescent="0.25">
      <c r="B121" s="19"/>
      <c r="C121" s="37"/>
      <c r="D121" s="37"/>
      <c r="E121" s="58"/>
      <c r="F121" s="59"/>
      <c r="G121" s="60"/>
      <c r="H121" s="60"/>
      <c r="I121" s="60"/>
      <c r="J121" s="20"/>
      <c r="K121" s="61"/>
      <c r="L121" s="61"/>
      <c r="M121" s="61"/>
      <c r="N121" s="61"/>
      <c r="O121" s="20"/>
      <c r="P121" s="61"/>
      <c r="Q121" s="61"/>
      <c r="R121" s="61"/>
      <c r="S121" s="61"/>
      <c r="T121" s="20"/>
    </row>
    <row r="122" spans="2:20" x14ac:dyDescent="0.25">
      <c r="B122" s="19"/>
      <c r="C122" s="65" t="s">
        <v>71</v>
      </c>
      <c r="D122" s="37"/>
      <c r="E122" s="58"/>
      <c r="F122" s="59"/>
      <c r="G122" s="60"/>
      <c r="H122" s="60"/>
      <c r="I122" s="60"/>
      <c r="J122" s="20"/>
      <c r="K122" s="61"/>
      <c r="L122" s="61"/>
      <c r="M122" s="61"/>
      <c r="N122" s="61"/>
      <c r="O122" s="20"/>
      <c r="P122" s="61"/>
      <c r="Q122" s="61"/>
      <c r="R122" s="61"/>
      <c r="S122" s="61"/>
      <c r="T122" s="20"/>
    </row>
    <row r="123" spans="2:20" x14ac:dyDescent="0.25">
      <c r="B123" s="19"/>
      <c r="C123" s="37"/>
      <c r="D123" s="37"/>
      <c r="E123" s="58"/>
      <c r="F123" s="59"/>
      <c r="G123" s="60"/>
      <c r="H123" s="60"/>
      <c r="I123" s="60"/>
      <c r="J123" s="20"/>
      <c r="K123" s="61"/>
      <c r="L123" s="61"/>
      <c r="M123" s="61"/>
      <c r="N123" s="88"/>
      <c r="O123" s="20"/>
      <c r="P123" s="61"/>
      <c r="Q123" s="61"/>
      <c r="R123" s="61"/>
      <c r="S123" s="61"/>
      <c r="T123" s="20"/>
    </row>
    <row r="124" spans="2:20" x14ac:dyDescent="0.25">
      <c r="B124" s="19"/>
      <c r="C124" s="23" t="s">
        <v>60</v>
      </c>
      <c r="D124" s="23" t="s">
        <v>26</v>
      </c>
      <c r="E124" s="23" t="s">
        <v>27</v>
      </c>
      <c r="F124" s="89">
        <v>2011</v>
      </c>
      <c r="G124" s="90">
        <v>2015</v>
      </c>
      <c r="H124" s="90">
        <v>2020</v>
      </c>
      <c r="I124" s="90">
        <v>2025</v>
      </c>
      <c r="J124" s="90">
        <v>2030</v>
      </c>
      <c r="K124" s="90">
        <v>2035</v>
      </c>
      <c r="L124" s="90">
        <v>2040</v>
      </c>
      <c r="M124" s="90">
        <v>2045</v>
      </c>
      <c r="N124" s="90">
        <v>2050</v>
      </c>
      <c r="O124" s="20"/>
      <c r="P124" s="61"/>
      <c r="Q124" s="61"/>
      <c r="R124" s="61"/>
      <c r="S124" s="61"/>
      <c r="T124" s="20"/>
    </row>
    <row r="125" spans="2:20" x14ac:dyDescent="0.25">
      <c r="B125" s="19"/>
      <c r="C125" s="20" t="s">
        <v>28</v>
      </c>
      <c r="D125" s="37"/>
      <c r="E125" s="37"/>
      <c r="F125" s="93">
        <v>0.6829255408470033</v>
      </c>
      <c r="G125" s="52">
        <v>0.6829255408470033</v>
      </c>
      <c r="H125" s="52">
        <v>0.6829255408470033</v>
      </c>
      <c r="I125" s="52">
        <v>0.6829255408470033</v>
      </c>
      <c r="J125" s="52">
        <v>0.6829255408470033</v>
      </c>
      <c r="K125" s="52">
        <v>0.6829255408470033</v>
      </c>
      <c r="L125" s="52">
        <v>0.6829255408470033</v>
      </c>
      <c r="M125" s="52">
        <v>0.6829255408470033</v>
      </c>
      <c r="N125" s="52">
        <v>0.6829255408470033</v>
      </c>
      <c r="O125" s="20"/>
      <c r="P125" s="61"/>
      <c r="Q125" s="61"/>
      <c r="R125" s="61"/>
      <c r="S125" s="61"/>
      <c r="T125" s="20"/>
    </row>
    <row r="126" spans="2:20" x14ac:dyDescent="0.25">
      <c r="B126" s="19"/>
      <c r="C126" s="20" t="s">
        <v>29</v>
      </c>
      <c r="D126" s="37"/>
      <c r="E126" s="58"/>
      <c r="F126" s="93">
        <v>1.2151366024220907E-2</v>
      </c>
      <c r="G126" s="52">
        <v>1.2151366024220907E-2</v>
      </c>
      <c r="H126" s="52">
        <v>1.2151366024220907E-2</v>
      </c>
      <c r="I126" s="52">
        <v>1.2151366024220907E-2</v>
      </c>
      <c r="J126" s="52">
        <v>1.2151366024220907E-2</v>
      </c>
      <c r="K126" s="52">
        <v>1.2151366024220907E-2</v>
      </c>
      <c r="L126" s="52">
        <v>1.2151366024220907E-2</v>
      </c>
      <c r="M126" s="52">
        <v>1.2151366024220907E-2</v>
      </c>
      <c r="N126" s="94">
        <v>1.2151366024220907E-2</v>
      </c>
      <c r="O126" s="20"/>
      <c r="P126" s="61"/>
      <c r="Q126" s="61"/>
      <c r="R126" s="61"/>
      <c r="S126" s="61"/>
      <c r="T126" s="20"/>
    </row>
    <row r="127" spans="2:20" x14ac:dyDescent="0.25">
      <c r="B127" s="19"/>
      <c r="C127" s="42" t="s">
        <v>30</v>
      </c>
      <c r="D127" s="50"/>
      <c r="E127" s="55"/>
      <c r="F127" s="95">
        <v>0.3049230931287758</v>
      </c>
      <c r="G127" s="96">
        <v>0.3049230931287758</v>
      </c>
      <c r="H127" s="96">
        <v>0.3049230931287758</v>
      </c>
      <c r="I127" s="96">
        <v>0.3049230931287758</v>
      </c>
      <c r="J127" s="96">
        <v>0.3049230931287758</v>
      </c>
      <c r="K127" s="96">
        <v>0.3049230931287758</v>
      </c>
      <c r="L127" s="96">
        <v>0.3049230931287758</v>
      </c>
      <c r="M127" s="96">
        <v>0.3049230931287758</v>
      </c>
      <c r="N127" s="96">
        <v>0.3049230931287758</v>
      </c>
      <c r="O127" s="20"/>
      <c r="P127" s="61"/>
      <c r="Q127" s="61"/>
      <c r="R127" s="61"/>
      <c r="S127" s="61"/>
      <c r="T127" s="20"/>
    </row>
    <row r="128" spans="2:20" x14ac:dyDescent="0.25">
      <c r="B128" s="19"/>
      <c r="C128" s="37"/>
      <c r="D128" s="37"/>
      <c r="E128" s="58"/>
      <c r="F128" s="59"/>
      <c r="G128" s="60"/>
      <c r="H128" s="60"/>
      <c r="I128" s="60"/>
      <c r="J128" s="20"/>
      <c r="K128" s="61"/>
      <c r="L128" s="61"/>
      <c r="M128" s="61"/>
      <c r="N128" s="61"/>
      <c r="O128" s="20"/>
      <c r="P128" s="61"/>
      <c r="Q128" s="61"/>
      <c r="R128" s="61"/>
      <c r="S128" s="61"/>
      <c r="T128" s="20"/>
    </row>
    <row r="129" spans="2:20" x14ac:dyDescent="0.25">
      <c r="B129" s="19"/>
      <c r="C129" s="65" t="s">
        <v>72</v>
      </c>
      <c r="D129" s="37"/>
      <c r="E129" s="58"/>
      <c r="F129" s="59"/>
      <c r="G129" s="60"/>
      <c r="H129" s="60"/>
      <c r="I129" s="60"/>
      <c r="J129" s="20"/>
      <c r="K129" s="61"/>
      <c r="L129" s="61"/>
      <c r="M129" s="61"/>
      <c r="N129" s="61"/>
      <c r="O129" s="20"/>
      <c r="P129" s="61"/>
      <c r="Q129" s="61"/>
      <c r="R129" s="61"/>
      <c r="S129" s="61"/>
      <c r="T129" s="20"/>
    </row>
    <row r="130" spans="2:20" x14ac:dyDescent="0.25">
      <c r="B130" s="19"/>
      <c r="C130" s="37"/>
      <c r="D130" s="37"/>
      <c r="E130" s="58"/>
      <c r="F130" s="59"/>
      <c r="G130" s="60"/>
      <c r="H130" s="60"/>
      <c r="I130" s="60"/>
      <c r="J130" s="20"/>
      <c r="K130" s="61"/>
      <c r="L130" s="61"/>
      <c r="M130" s="61"/>
      <c r="N130" s="88" t="s">
        <v>58</v>
      </c>
      <c r="O130" s="20"/>
      <c r="P130" s="61"/>
      <c r="Q130" s="61"/>
      <c r="R130" s="61"/>
      <c r="S130" s="61"/>
      <c r="T130" s="20"/>
    </row>
    <row r="131" spans="2:20" x14ac:dyDescent="0.25">
      <c r="B131" s="19"/>
      <c r="C131" s="23" t="s">
        <v>60</v>
      </c>
      <c r="D131" s="23" t="s">
        <v>26</v>
      </c>
      <c r="E131" s="23" t="s">
        <v>27</v>
      </c>
      <c r="F131" s="89">
        <v>2011</v>
      </c>
      <c r="G131" s="90">
        <v>2015</v>
      </c>
      <c r="H131" s="90">
        <v>2020</v>
      </c>
      <c r="I131" s="90">
        <v>2025</v>
      </c>
      <c r="J131" s="90">
        <v>2030</v>
      </c>
      <c r="K131" s="90">
        <v>2035</v>
      </c>
      <c r="L131" s="90">
        <v>2040</v>
      </c>
      <c r="M131" s="90">
        <v>2045</v>
      </c>
      <c r="N131" s="90">
        <v>2050</v>
      </c>
      <c r="O131" s="20"/>
      <c r="P131" s="61"/>
      <c r="Q131" s="61"/>
      <c r="R131" s="61"/>
      <c r="S131" s="61"/>
      <c r="T131" s="20"/>
    </row>
    <row r="132" spans="2:20" x14ac:dyDescent="0.25">
      <c r="B132" s="19"/>
      <c r="C132" s="20" t="s">
        <v>28</v>
      </c>
      <c r="D132" s="37"/>
      <c r="E132" s="37"/>
      <c r="F132" s="97">
        <v>19169650.273170218</v>
      </c>
      <c r="G132" s="98">
        <v>25127501.091166928</v>
      </c>
      <c r="H132" s="98">
        <v>35242620.143582322</v>
      </c>
      <c r="I132" s="98">
        <v>49429597.876784056</v>
      </c>
      <c r="J132" s="98">
        <v>72628295.985292509</v>
      </c>
      <c r="K132" s="98">
        <v>106714794.46133102</v>
      </c>
      <c r="L132" s="98">
        <v>136198124.61697394</v>
      </c>
      <c r="M132" s="98">
        <v>173827155.2957212</v>
      </c>
      <c r="N132" s="98">
        <v>221852393.36575323</v>
      </c>
      <c r="O132" s="20"/>
      <c r="P132" s="61"/>
      <c r="Q132" s="61"/>
      <c r="R132" s="61"/>
      <c r="S132" s="61"/>
      <c r="T132" s="20"/>
    </row>
    <row r="133" spans="2:20" x14ac:dyDescent="0.25">
      <c r="B133" s="19"/>
      <c r="C133" s="20" t="s">
        <v>29</v>
      </c>
      <c r="D133" s="37"/>
      <c r="E133" s="58"/>
      <c r="F133" s="97">
        <v>341087.60486054636</v>
      </c>
      <c r="G133" s="98">
        <v>447096.27151166077</v>
      </c>
      <c r="H133" s="98">
        <v>627075.64939819707</v>
      </c>
      <c r="I133" s="98">
        <v>879506.03734326758</v>
      </c>
      <c r="J133" s="99">
        <v>1292282.9143835728</v>
      </c>
      <c r="K133" s="99">
        <v>1898787.5692727144</v>
      </c>
      <c r="L133" s="99">
        <v>2423387.5657669571</v>
      </c>
      <c r="M133" s="99">
        <v>3092924.8689801237</v>
      </c>
      <c r="N133" s="99">
        <v>3947442.9844770604</v>
      </c>
      <c r="O133" s="20"/>
      <c r="P133" s="61"/>
      <c r="Q133" s="61"/>
      <c r="R133" s="61"/>
      <c r="S133" s="61"/>
      <c r="T133" s="20"/>
    </row>
    <row r="134" spans="2:20" x14ac:dyDescent="0.25">
      <c r="B134" s="19"/>
      <c r="C134" s="42" t="s">
        <v>30</v>
      </c>
      <c r="D134" s="50"/>
      <c r="E134" s="55"/>
      <c r="F134" s="100">
        <v>8559160.1219692379</v>
      </c>
      <c r="G134" s="101">
        <v>11219312.93682839</v>
      </c>
      <c r="H134" s="102">
        <v>15735666.776813561</v>
      </c>
      <c r="I134" s="102">
        <v>22070086.671538346</v>
      </c>
      <c r="J134" s="103">
        <v>32428198.003900759</v>
      </c>
      <c r="K134" s="103">
        <v>47647661.807161115</v>
      </c>
      <c r="L134" s="103">
        <v>60811832.260715172</v>
      </c>
      <c r="M134" s="103">
        <v>77613020.296193466</v>
      </c>
      <c r="N134" s="103">
        <v>99056066.813970029</v>
      </c>
      <c r="O134" s="20"/>
      <c r="P134" s="61"/>
      <c r="Q134" s="61"/>
      <c r="R134" s="61"/>
      <c r="S134" s="61"/>
      <c r="T134" s="20"/>
    </row>
    <row r="135" spans="2:20" x14ac:dyDescent="0.25">
      <c r="B135" s="19"/>
      <c r="C135" s="37"/>
      <c r="D135" s="37"/>
      <c r="E135" s="58"/>
      <c r="F135" s="59"/>
      <c r="G135" s="60"/>
      <c r="H135" s="60"/>
      <c r="I135" s="60"/>
      <c r="J135" s="20"/>
      <c r="K135" s="61"/>
      <c r="L135" s="61"/>
      <c r="M135" s="61"/>
      <c r="N135" s="61"/>
      <c r="O135" s="20"/>
      <c r="P135" s="61"/>
      <c r="Q135" s="61"/>
      <c r="R135" s="61"/>
      <c r="S135" s="61"/>
      <c r="T135" s="20"/>
    </row>
    <row r="136" spans="2:20" x14ac:dyDescent="0.25">
      <c r="B136" s="19"/>
      <c r="C136" s="65" t="s">
        <v>73</v>
      </c>
      <c r="D136" s="37"/>
      <c r="E136" s="58"/>
      <c r="F136" s="59"/>
      <c r="G136" s="60"/>
      <c r="H136" s="60"/>
      <c r="I136" s="60"/>
      <c r="J136" s="20"/>
      <c r="K136" s="61"/>
      <c r="L136" s="61"/>
      <c r="M136" s="61"/>
      <c r="N136" s="61"/>
      <c r="O136" s="20"/>
      <c r="P136" s="61"/>
      <c r="Q136" s="61"/>
      <c r="R136" s="61"/>
      <c r="S136" s="61"/>
      <c r="T136" s="20"/>
    </row>
    <row r="137" spans="2:20" x14ac:dyDescent="0.25">
      <c r="B137" s="19"/>
      <c r="C137" s="37"/>
      <c r="D137" s="37"/>
      <c r="E137" s="58"/>
      <c r="F137" s="59"/>
      <c r="G137" s="60"/>
      <c r="H137" s="60"/>
      <c r="I137" s="60"/>
      <c r="J137" s="20"/>
      <c r="K137" s="61"/>
      <c r="L137" s="61"/>
      <c r="M137" s="61"/>
      <c r="N137" s="88" t="s">
        <v>68</v>
      </c>
      <c r="O137" s="20"/>
      <c r="P137" s="61"/>
      <c r="Q137" s="61"/>
      <c r="R137" s="61"/>
      <c r="S137" s="61"/>
      <c r="T137" s="20"/>
    </row>
    <row r="138" spans="2:20" x14ac:dyDescent="0.25">
      <c r="B138" s="19"/>
      <c r="C138" s="23" t="s">
        <v>60</v>
      </c>
      <c r="D138" s="23" t="s">
        <v>26</v>
      </c>
      <c r="E138" s="23" t="s">
        <v>27</v>
      </c>
      <c r="F138" s="89">
        <v>2011</v>
      </c>
      <c r="G138" s="90">
        <v>2015</v>
      </c>
      <c r="H138" s="90">
        <v>2020</v>
      </c>
      <c r="I138" s="90">
        <v>2025</v>
      </c>
      <c r="J138" s="90">
        <v>2030</v>
      </c>
      <c r="K138" s="90">
        <v>2035</v>
      </c>
      <c r="L138" s="90">
        <v>2040</v>
      </c>
      <c r="M138" s="90">
        <v>2045</v>
      </c>
      <c r="N138" s="90">
        <v>2050</v>
      </c>
      <c r="O138" s="20"/>
      <c r="P138" s="61"/>
      <c r="Q138" s="104"/>
      <c r="R138" s="104"/>
      <c r="S138" s="104"/>
      <c r="T138" s="104"/>
    </row>
    <row r="139" spans="2:20" x14ac:dyDescent="0.25">
      <c r="B139" s="19"/>
      <c r="C139" s="20" t="s">
        <v>28</v>
      </c>
      <c r="D139" s="37"/>
      <c r="E139" s="37"/>
      <c r="F139" s="105">
        <v>7.678244534141266E-6</v>
      </c>
      <c r="G139" s="106">
        <v>7.8329650054253768E-6</v>
      </c>
      <c r="H139" s="106">
        <v>8.0307571875211142E-6</v>
      </c>
      <c r="I139" s="106">
        <v>8.2335438700737115E-6</v>
      </c>
      <c r="J139" s="106">
        <v>8.5469679993442191E-6</v>
      </c>
      <c r="K139" s="106">
        <v>8.87232316175904E-6</v>
      </c>
      <c r="L139" s="106">
        <v>9.3249008107437581E-6</v>
      </c>
      <c r="M139" s="106">
        <v>9.8005644682773305E-6</v>
      </c>
      <c r="N139" s="106">
        <v>1.0300491752812434E-5</v>
      </c>
      <c r="O139" s="20"/>
      <c r="P139" s="61"/>
      <c r="Q139" s="104"/>
      <c r="R139" s="104"/>
      <c r="S139" s="104"/>
      <c r="T139" s="104"/>
    </row>
    <row r="140" spans="2:20" x14ac:dyDescent="0.25">
      <c r="B140" s="19"/>
      <c r="C140" s="20" t="s">
        <v>29</v>
      </c>
      <c r="D140" s="37"/>
      <c r="E140" s="58"/>
      <c r="F140" s="105">
        <v>6.7095196074106862E-7</v>
      </c>
      <c r="G140" s="106">
        <v>6.844719786453261E-7</v>
      </c>
      <c r="H140" s="106">
        <v>7.0175575383720737E-7</v>
      </c>
      <c r="I140" s="106">
        <v>7.194759660114682E-7</v>
      </c>
      <c r="J140" s="107">
        <v>7.4686406665641971E-7</v>
      </c>
      <c r="K140" s="107">
        <v>7.7529474285965765E-7</v>
      </c>
      <c r="L140" s="107">
        <v>8.1484256653519539E-7</v>
      </c>
      <c r="M140" s="107">
        <v>8.5640772667776849E-7</v>
      </c>
      <c r="N140" s="107">
        <v>9.0009312772162826E-7</v>
      </c>
      <c r="O140" s="20"/>
      <c r="P140" s="61"/>
      <c r="Q140" s="104"/>
      <c r="R140" s="104"/>
      <c r="S140" s="104"/>
      <c r="T140" s="104"/>
    </row>
    <row r="141" spans="2:20" x14ac:dyDescent="0.25">
      <c r="B141" s="19"/>
      <c r="C141" s="42" t="s">
        <v>30</v>
      </c>
      <c r="D141" s="50"/>
      <c r="E141" s="55"/>
      <c r="F141" s="108">
        <v>5.7501326814264126E-7</v>
      </c>
      <c r="G141" s="109">
        <v>5.8660007336173249E-7</v>
      </c>
      <c r="H141" s="110">
        <v>6.0141246029916586E-7</v>
      </c>
      <c r="I141" s="110">
        <v>6.1659887856858803E-7</v>
      </c>
      <c r="J141" s="110">
        <v>6.480516182559755E-7</v>
      </c>
      <c r="K141" s="110">
        <v>6.8110876377059908E-7</v>
      </c>
      <c r="L141" s="110">
        <v>7.3374757611552742E-7</v>
      </c>
      <c r="M141" s="110">
        <v>7.9045452663819009E-7</v>
      </c>
      <c r="N141" s="110">
        <v>8.5154401734531704E-7</v>
      </c>
      <c r="O141" s="20"/>
      <c r="P141" s="61"/>
      <c r="Q141" s="104"/>
      <c r="R141" s="104"/>
      <c r="S141" s="104"/>
      <c r="T141" s="104"/>
    </row>
    <row r="142" spans="2:20" x14ac:dyDescent="0.25">
      <c r="B142" s="19"/>
      <c r="C142" s="37"/>
      <c r="D142" s="37"/>
      <c r="E142" s="58"/>
      <c r="F142" s="59"/>
      <c r="G142" s="60"/>
      <c r="H142" s="60"/>
      <c r="I142" s="60"/>
      <c r="J142" s="20"/>
      <c r="K142" s="61"/>
      <c r="L142" s="61"/>
      <c r="M142" s="61"/>
      <c r="N142" s="61"/>
      <c r="O142" s="20"/>
      <c r="P142" s="61"/>
      <c r="Q142" s="104"/>
      <c r="R142" s="104"/>
      <c r="S142" s="104"/>
      <c r="T142" s="104"/>
    </row>
    <row r="143" spans="2:20" x14ac:dyDescent="0.25">
      <c r="B143" s="19"/>
      <c r="C143" s="65" t="s">
        <v>74</v>
      </c>
      <c r="D143" s="37"/>
      <c r="E143" s="58"/>
      <c r="F143" s="59"/>
      <c r="G143" s="60"/>
      <c r="H143" s="60"/>
      <c r="I143" s="60"/>
      <c r="J143" s="20"/>
      <c r="K143" s="61"/>
      <c r="L143" s="61"/>
      <c r="M143" s="61"/>
      <c r="N143" s="61"/>
      <c r="O143" s="20"/>
      <c r="P143" s="61"/>
      <c r="Q143" s="104"/>
      <c r="R143" s="104"/>
      <c r="S143" s="104"/>
      <c r="T143" s="104"/>
    </row>
    <row r="144" spans="2:20" x14ac:dyDescent="0.25">
      <c r="B144" s="19"/>
      <c r="C144" s="37"/>
      <c r="D144" s="37"/>
      <c r="E144" s="58"/>
      <c r="F144" s="59"/>
      <c r="G144" s="60"/>
      <c r="H144" s="60"/>
      <c r="I144" s="60"/>
      <c r="J144" s="20"/>
      <c r="K144" s="61"/>
      <c r="L144" s="61"/>
      <c r="M144" s="61"/>
      <c r="N144" s="61"/>
      <c r="O144" s="20"/>
      <c r="P144" s="61"/>
      <c r="Q144" s="104"/>
      <c r="R144" s="104"/>
      <c r="S144" s="104"/>
      <c r="T144" s="104"/>
    </row>
    <row r="145" spans="2:20" x14ac:dyDescent="0.25">
      <c r="B145" s="19"/>
      <c r="C145" s="79" t="s">
        <v>64</v>
      </c>
      <c r="D145" s="37"/>
      <c r="E145" s="58"/>
      <c r="F145" s="59"/>
      <c r="G145" s="60"/>
      <c r="H145" s="60"/>
      <c r="I145" s="60"/>
      <c r="J145" s="20"/>
      <c r="K145" s="61"/>
      <c r="L145" s="61"/>
      <c r="M145" s="61"/>
      <c r="N145" s="61"/>
      <c r="O145" s="20"/>
      <c r="P145" s="61"/>
      <c r="Q145" s="104"/>
      <c r="R145" s="104"/>
      <c r="S145" s="104"/>
      <c r="T145" s="104"/>
    </row>
    <row r="146" spans="2:20" x14ac:dyDescent="0.25">
      <c r="B146" s="19"/>
      <c r="C146" s="23" t="s">
        <v>25</v>
      </c>
      <c r="D146" s="23" t="s">
        <v>26</v>
      </c>
      <c r="E146" s="23" t="s">
        <v>27</v>
      </c>
      <c r="F146" s="89">
        <v>2011</v>
      </c>
      <c r="G146" s="90">
        <v>2015</v>
      </c>
      <c r="H146" s="90">
        <v>2020</v>
      </c>
      <c r="I146" s="90">
        <v>2025</v>
      </c>
      <c r="J146" s="90">
        <v>2030</v>
      </c>
      <c r="K146" s="90">
        <v>2035</v>
      </c>
      <c r="L146" s="90">
        <v>2040</v>
      </c>
      <c r="M146" s="90">
        <v>2045</v>
      </c>
      <c r="N146" s="90">
        <v>2050</v>
      </c>
      <c r="O146" s="20"/>
      <c r="P146" s="61"/>
      <c r="Q146" s="104"/>
      <c r="R146" s="104"/>
      <c r="S146" s="104"/>
      <c r="T146" s="104"/>
    </row>
    <row r="147" spans="2:20" x14ac:dyDescent="0.25">
      <c r="B147" s="19"/>
      <c r="C147" s="37" t="s">
        <v>34</v>
      </c>
      <c r="D147" s="37" t="s">
        <v>35</v>
      </c>
      <c r="E147" s="47"/>
      <c r="F147" s="93">
        <v>6.4630033398699813E-2</v>
      </c>
      <c r="G147" s="52">
        <v>6.4630033398699813E-2</v>
      </c>
      <c r="H147" s="52">
        <v>6.4630033398699813E-2</v>
      </c>
      <c r="I147" s="52">
        <v>6.4630033398699813E-2</v>
      </c>
      <c r="J147" s="52">
        <v>6.4630033398699813E-2</v>
      </c>
      <c r="K147" s="52">
        <v>6.4630033398699813E-2</v>
      </c>
      <c r="L147" s="52">
        <v>6.4630033398699813E-2</v>
      </c>
      <c r="M147" s="52">
        <v>6.4630033398699813E-2</v>
      </c>
      <c r="N147" s="52">
        <v>6.4630033398699813E-2</v>
      </c>
      <c r="O147" s="20"/>
      <c r="P147" s="61"/>
      <c r="Q147" s="104"/>
      <c r="R147" s="104"/>
      <c r="S147" s="104"/>
      <c r="T147" s="104"/>
    </row>
    <row r="148" spans="2:20" x14ac:dyDescent="0.25">
      <c r="B148" s="19"/>
      <c r="C148" s="37" t="s">
        <v>36</v>
      </c>
      <c r="D148" s="37" t="s">
        <v>37</v>
      </c>
      <c r="E148" s="47"/>
      <c r="F148" s="93">
        <v>0.91121208961416456</v>
      </c>
      <c r="G148" s="52">
        <v>0.91121208961416456</v>
      </c>
      <c r="H148" s="94">
        <v>0.91121208961416467</v>
      </c>
      <c r="I148" s="52">
        <v>0.91121208961416467</v>
      </c>
      <c r="J148" s="52">
        <v>0.91121208961416467</v>
      </c>
      <c r="K148" s="52">
        <v>0.91121208961416467</v>
      </c>
      <c r="L148" s="52">
        <v>0.91121208961416467</v>
      </c>
      <c r="M148" s="52">
        <v>0.91121208961416467</v>
      </c>
      <c r="N148" s="94">
        <v>0.91121208961416467</v>
      </c>
      <c r="O148" s="20"/>
      <c r="P148" s="61"/>
      <c r="Q148" s="104"/>
      <c r="R148" s="104"/>
      <c r="S148" s="104"/>
      <c r="T148" s="104"/>
    </row>
    <row r="149" spans="2:20" x14ac:dyDescent="0.25">
      <c r="B149" s="19"/>
      <c r="C149" s="50" t="s">
        <v>38</v>
      </c>
      <c r="D149" s="50" t="s">
        <v>39</v>
      </c>
      <c r="E149" s="50"/>
      <c r="F149" s="95">
        <v>2.4157876987135632E-2</v>
      </c>
      <c r="G149" s="111">
        <v>2.4157876987135583E-2</v>
      </c>
      <c r="H149" s="96">
        <v>2.4157876987135521E-2</v>
      </c>
      <c r="I149" s="96">
        <v>2.4157876987135521E-2</v>
      </c>
      <c r="J149" s="96">
        <v>2.4157876987135521E-2</v>
      </c>
      <c r="K149" s="96">
        <v>2.4157876987135521E-2</v>
      </c>
      <c r="L149" s="96">
        <v>2.4157876987135521E-2</v>
      </c>
      <c r="M149" s="96">
        <v>2.4157876987135521E-2</v>
      </c>
      <c r="N149" s="96">
        <v>2.4157876987135521E-2</v>
      </c>
      <c r="O149" s="20"/>
      <c r="P149" s="61"/>
      <c r="Q149" s="104"/>
      <c r="R149" s="104"/>
      <c r="S149" s="104"/>
      <c r="T149" s="104"/>
    </row>
    <row r="150" spans="2:20" x14ac:dyDescent="0.25">
      <c r="B150" s="19"/>
      <c r="C150" s="37"/>
      <c r="D150" s="37"/>
      <c r="E150" s="58"/>
      <c r="F150" s="59"/>
      <c r="G150" s="60"/>
      <c r="H150" s="60"/>
      <c r="I150" s="60"/>
      <c r="J150" s="20"/>
      <c r="K150" s="61"/>
      <c r="L150" s="61"/>
      <c r="M150" s="61"/>
      <c r="N150" s="61"/>
      <c r="O150" s="20"/>
      <c r="P150" s="61"/>
      <c r="Q150" s="104"/>
      <c r="R150" s="104"/>
      <c r="S150" s="104"/>
      <c r="T150" s="104"/>
    </row>
    <row r="151" spans="2:20" x14ac:dyDescent="0.25">
      <c r="B151" s="19"/>
      <c r="C151" s="79" t="s">
        <v>29</v>
      </c>
      <c r="D151" s="37"/>
      <c r="E151" s="58"/>
      <c r="F151" s="59"/>
      <c r="G151" s="60"/>
      <c r="H151" s="60"/>
      <c r="I151" s="60"/>
      <c r="J151" s="20"/>
      <c r="K151" s="61"/>
      <c r="L151" s="61"/>
      <c r="M151" s="61"/>
      <c r="N151" s="61"/>
      <c r="O151" s="20"/>
      <c r="P151" s="61"/>
      <c r="Q151" s="104"/>
      <c r="R151" s="104"/>
      <c r="S151" s="104"/>
      <c r="T151" s="104"/>
    </row>
    <row r="152" spans="2:20" x14ac:dyDescent="0.25">
      <c r="B152" s="19"/>
      <c r="C152" s="23" t="s">
        <v>25</v>
      </c>
      <c r="D152" s="23" t="s">
        <v>26</v>
      </c>
      <c r="E152" s="23" t="s">
        <v>27</v>
      </c>
      <c r="F152" s="89">
        <v>2011</v>
      </c>
      <c r="G152" s="90">
        <v>2015</v>
      </c>
      <c r="H152" s="90">
        <v>2020</v>
      </c>
      <c r="I152" s="90">
        <v>2025</v>
      </c>
      <c r="J152" s="90">
        <v>2030</v>
      </c>
      <c r="K152" s="90">
        <v>2035</v>
      </c>
      <c r="L152" s="90">
        <v>2040</v>
      </c>
      <c r="M152" s="90">
        <v>2045</v>
      </c>
      <c r="N152" s="90">
        <v>2050</v>
      </c>
      <c r="O152" s="20"/>
      <c r="P152" s="61"/>
      <c r="Q152" s="104"/>
      <c r="R152" s="104"/>
      <c r="S152" s="104"/>
      <c r="T152" s="104"/>
    </row>
    <row r="153" spans="2:20" x14ac:dyDescent="0.25">
      <c r="B153" s="19"/>
      <c r="C153" s="37" t="s">
        <v>36</v>
      </c>
      <c r="D153" s="37" t="s">
        <v>37</v>
      </c>
      <c r="E153" s="47"/>
      <c r="F153" s="93">
        <v>1</v>
      </c>
      <c r="G153" s="52">
        <v>1</v>
      </c>
      <c r="H153" s="52">
        <v>1</v>
      </c>
      <c r="I153" s="52">
        <v>1</v>
      </c>
      <c r="J153" s="52">
        <v>1</v>
      </c>
      <c r="K153" s="52">
        <v>1</v>
      </c>
      <c r="L153" s="52">
        <v>1</v>
      </c>
      <c r="M153" s="52">
        <v>1</v>
      </c>
      <c r="N153" s="52">
        <v>1</v>
      </c>
      <c r="O153" s="20"/>
      <c r="P153" s="61"/>
      <c r="Q153" s="104"/>
      <c r="R153" s="104"/>
      <c r="S153" s="104"/>
      <c r="T153" s="104"/>
    </row>
    <row r="154" spans="2:20" x14ac:dyDescent="0.25">
      <c r="B154" s="19"/>
      <c r="C154" s="37" t="s">
        <v>38</v>
      </c>
      <c r="D154" s="37" t="s">
        <v>39</v>
      </c>
      <c r="E154" s="47"/>
      <c r="F154" s="93">
        <v>0</v>
      </c>
      <c r="G154" s="52">
        <v>0</v>
      </c>
      <c r="H154" s="52">
        <v>0</v>
      </c>
      <c r="I154" s="52">
        <v>0</v>
      </c>
      <c r="J154" s="52">
        <v>0</v>
      </c>
      <c r="K154" s="52">
        <v>0</v>
      </c>
      <c r="L154" s="52">
        <v>0</v>
      </c>
      <c r="M154" s="52">
        <v>0</v>
      </c>
      <c r="N154" s="94">
        <v>0</v>
      </c>
      <c r="O154" s="20"/>
      <c r="P154" s="61"/>
      <c r="Q154" s="104"/>
      <c r="R154" s="104"/>
      <c r="S154" s="104"/>
      <c r="T154" s="104"/>
    </row>
    <row r="155" spans="2:20" x14ac:dyDescent="0.25">
      <c r="B155" s="19"/>
      <c r="C155" s="50" t="s">
        <v>41</v>
      </c>
      <c r="D155" s="50" t="s">
        <v>42</v>
      </c>
      <c r="E155" s="55" t="s">
        <v>43</v>
      </c>
      <c r="F155" s="95">
        <v>0</v>
      </c>
      <c r="G155" s="96">
        <v>0</v>
      </c>
      <c r="H155" s="96">
        <v>0</v>
      </c>
      <c r="I155" s="96">
        <v>0</v>
      </c>
      <c r="J155" s="96">
        <v>0</v>
      </c>
      <c r="K155" s="96">
        <v>0</v>
      </c>
      <c r="L155" s="96">
        <v>0</v>
      </c>
      <c r="M155" s="96">
        <v>0</v>
      </c>
      <c r="N155" s="96">
        <v>0</v>
      </c>
      <c r="O155" s="20"/>
      <c r="P155" s="61"/>
      <c r="Q155" s="104"/>
      <c r="R155" s="104"/>
      <c r="S155" s="104"/>
      <c r="T155" s="104"/>
    </row>
    <row r="156" spans="2:20" x14ac:dyDescent="0.25">
      <c r="B156" s="19"/>
      <c r="C156" s="37"/>
      <c r="D156" s="37"/>
      <c r="E156" s="58"/>
      <c r="F156" s="59"/>
      <c r="G156" s="60"/>
      <c r="H156" s="60"/>
      <c r="I156" s="60"/>
      <c r="J156" s="20"/>
      <c r="K156" s="61"/>
      <c r="L156" s="61"/>
      <c r="M156" s="61"/>
      <c r="N156" s="61"/>
      <c r="O156" s="20"/>
      <c r="P156" s="61"/>
      <c r="Q156" s="104"/>
      <c r="R156" s="104"/>
      <c r="S156" s="104"/>
      <c r="T156" s="104"/>
    </row>
    <row r="157" spans="2:20" x14ac:dyDescent="0.25">
      <c r="B157" s="19"/>
      <c r="C157" s="79" t="s">
        <v>65</v>
      </c>
      <c r="D157" s="37"/>
      <c r="E157" s="58"/>
      <c r="F157" s="59"/>
      <c r="G157" s="60"/>
      <c r="H157" s="60"/>
      <c r="I157" s="60"/>
      <c r="J157" s="20"/>
      <c r="K157" s="61"/>
      <c r="L157" s="61"/>
      <c r="M157" s="61"/>
      <c r="N157" s="61"/>
      <c r="O157" s="20"/>
      <c r="P157" s="61"/>
      <c r="Q157" s="104"/>
      <c r="R157" s="104"/>
      <c r="S157" s="104"/>
      <c r="T157" s="104"/>
    </row>
    <row r="158" spans="2:20" x14ac:dyDescent="0.25">
      <c r="B158" s="19"/>
      <c r="C158" s="23" t="s">
        <v>25</v>
      </c>
      <c r="D158" s="23" t="s">
        <v>26</v>
      </c>
      <c r="E158" s="23" t="s">
        <v>27</v>
      </c>
      <c r="F158" s="89">
        <v>2011</v>
      </c>
      <c r="G158" s="90">
        <v>2015</v>
      </c>
      <c r="H158" s="90">
        <v>2020</v>
      </c>
      <c r="I158" s="90">
        <v>2025</v>
      </c>
      <c r="J158" s="90">
        <v>2030</v>
      </c>
      <c r="K158" s="90">
        <v>2035</v>
      </c>
      <c r="L158" s="90">
        <v>2040</v>
      </c>
      <c r="M158" s="90">
        <v>2045</v>
      </c>
      <c r="N158" s="90">
        <v>2050</v>
      </c>
      <c r="O158" s="20"/>
      <c r="P158" s="61"/>
      <c r="Q158" s="104"/>
      <c r="R158" s="104"/>
      <c r="S158" s="104"/>
      <c r="T158" s="104"/>
    </row>
    <row r="159" spans="2:20" x14ac:dyDescent="0.25">
      <c r="B159" s="19"/>
      <c r="C159" s="37" t="s">
        <v>36</v>
      </c>
      <c r="D159" s="37" t="s">
        <v>37</v>
      </c>
      <c r="E159" s="47"/>
      <c r="F159" s="93">
        <v>0.95130251377862896</v>
      </c>
      <c r="G159" s="52">
        <v>0.94935112400677535</v>
      </c>
      <c r="H159" s="52">
        <v>0.94691188679195837</v>
      </c>
      <c r="I159" s="52">
        <v>0.94447264957714139</v>
      </c>
      <c r="J159" s="52">
        <v>0.94203341236232441</v>
      </c>
      <c r="K159" s="52">
        <v>0.93959417514750732</v>
      </c>
      <c r="L159" s="52">
        <v>0.93715493793269034</v>
      </c>
      <c r="M159" s="52">
        <v>0.93471570071787335</v>
      </c>
      <c r="N159" s="41">
        <v>0.93227646350305637</v>
      </c>
      <c r="O159" s="20"/>
      <c r="P159" s="61"/>
      <c r="Q159" s="104"/>
      <c r="R159" s="104"/>
      <c r="S159" s="104"/>
      <c r="T159" s="104"/>
    </row>
    <row r="160" spans="2:20" x14ac:dyDescent="0.25">
      <c r="B160" s="19"/>
      <c r="C160" s="37" t="s">
        <v>45</v>
      </c>
      <c r="D160" s="37" t="s">
        <v>46</v>
      </c>
      <c r="E160" s="47"/>
      <c r="F160" s="93">
        <v>6.8811665312806872E-3</v>
      </c>
      <c r="G160" s="52">
        <v>6.8811665312806872E-3</v>
      </c>
      <c r="H160" s="52">
        <v>6.8811665312806872E-3</v>
      </c>
      <c r="I160" s="52">
        <v>6.8811665312806872E-3</v>
      </c>
      <c r="J160" s="52">
        <v>6.8811665312806872E-3</v>
      </c>
      <c r="K160" s="52">
        <v>6.8811665312806872E-3</v>
      </c>
      <c r="L160" s="52">
        <v>6.8811665312806872E-3</v>
      </c>
      <c r="M160" s="52">
        <v>6.8811665312806872E-3</v>
      </c>
      <c r="N160" s="46">
        <v>6.8811665312806872E-3</v>
      </c>
      <c r="O160" s="20"/>
      <c r="P160" s="61"/>
      <c r="Q160" s="104"/>
      <c r="R160" s="104"/>
      <c r="S160" s="104"/>
      <c r="T160" s="104"/>
    </row>
    <row r="161" spans="2:20" x14ac:dyDescent="0.25">
      <c r="B161" s="19"/>
      <c r="C161" s="37" t="s">
        <v>47</v>
      </c>
      <c r="D161" s="37" t="s">
        <v>48</v>
      </c>
      <c r="E161" s="58"/>
      <c r="F161" s="112">
        <v>4.181631969009033E-2</v>
      </c>
      <c r="G161" s="52">
        <v>4.181631969009033E-2</v>
      </c>
      <c r="H161" s="52">
        <v>4.181631969009033E-2</v>
      </c>
      <c r="I161" s="52">
        <v>4.181631969009033E-2</v>
      </c>
      <c r="J161" s="52">
        <v>4.181631969009033E-2</v>
      </c>
      <c r="K161" s="52">
        <v>4.181631969009033E-2</v>
      </c>
      <c r="L161" s="52">
        <v>4.181631969009033E-2</v>
      </c>
      <c r="M161" s="52">
        <v>4.181631969009033E-2</v>
      </c>
      <c r="N161" s="46">
        <v>4.181631969009033E-2</v>
      </c>
      <c r="O161" s="20"/>
      <c r="P161" s="61"/>
      <c r="Q161" s="104"/>
      <c r="R161" s="104"/>
      <c r="S161" s="104"/>
      <c r="T161" s="104"/>
    </row>
    <row r="162" spans="2:20" x14ac:dyDescent="0.25">
      <c r="B162" s="19"/>
      <c r="C162" s="37" t="s">
        <v>38</v>
      </c>
      <c r="D162" s="37" t="s">
        <v>39</v>
      </c>
      <c r="E162" s="58"/>
      <c r="F162" s="112">
        <v>0</v>
      </c>
      <c r="G162" s="52">
        <v>0</v>
      </c>
      <c r="H162" s="52">
        <v>0</v>
      </c>
      <c r="I162" s="52">
        <v>0</v>
      </c>
      <c r="J162" s="52">
        <v>0</v>
      </c>
      <c r="K162" s="52">
        <v>0</v>
      </c>
      <c r="L162" s="52">
        <v>0</v>
      </c>
      <c r="M162" s="52">
        <v>0</v>
      </c>
      <c r="N162" s="46">
        <v>0</v>
      </c>
      <c r="O162" s="20"/>
      <c r="P162" s="61"/>
      <c r="Q162" s="104"/>
      <c r="R162" s="104"/>
      <c r="S162" s="104"/>
      <c r="T162" s="104"/>
    </row>
    <row r="163" spans="2:20" x14ac:dyDescent="0.25">
      <c r="B163" s="19"/>
      <c r="C163" s="50" t="s">
        <v>49</v>
      </c>
      <c r="D163" s="50" t="s">
        <v>50</v>
      </c>
      <c r="E163" s="55"/>
      <c r="F163" s="95">
        <v>0</v>
      </c>
      <c r="G163" s="113">
        <v>1.9513897718535977E-3</v>
      </c>
      <c r="H163" s="113">
        <v>4.390626986670595E-3</v>
      </c>
      <c r="I163" s="113">
        <v>6.829864201487592E-3</v>
      </c>
      <c r="J163" s="113">
        <v>9.2691014163045898E-3</v>
      </c>
      <c r="K163" s="113">
        <v>1.1708338631121586E-2</v>
      </c>
      <c r="L163" s="113">
        <v>1.4147575845938584E-2</v>
      </c>
      <c r="M163" s="113">
        <v>1.658681306075558E-2</v>
      </c>
      <c r="N163" s="113">
        <v>1.9026050275572578E-2</v>
      </c>
      <c r="O163" s="20"/>
      <c r="P163" s="61"/>
      <c r="Q163" s="104"/>
      <c r="R163" s="104"/>
      <c r="S163" s="104"/>
      <c r="T163" s="104"/>
    </row>
    <row r="164" spans="2:20" x14ac:dyDescent="0.25">
      <c r="B164" s="19"/>
      <c r="C164" s="37"/>
      <c r="D164" s="37"/>
      <c r="E164" s="58"/>
      <c r="F164" s="59"/>
      <c r="G164" s="60"/>
      <c r="H164" s="60"/>
      <c r="I164" s="60"/>
      <c r="J164" s="20"/>
      <c r="K164" s="61"/>
      <c r="L164" s="61"/>
      <c r="M164" s="61"/>
      <c r="N164" s="61"/>
      <c r="O164" s="20"/>
      <c r="P164" s="61"/>
      <c r="Q164" s="104"/>
      <c r="R164" s="104"/>
      <c r="S164" s="104"/>
      <c r="T164" s="104"/>
    </row>
    <row r="165" spans="2:20" x14ac:dyDescent="0.25">
      <c r="B165" s="19"/>
      <c r="C165" s="37"/>
      <c r="D165" s="37"/>
      <c r="E165" s="58"/>
      <c r="F165" s="59"/>
      <c r="G165" s="60"/>
      <c r="H165" s="60"/>
      <c r="I165" s="60"/>
      <c r="J165" s="20"/>
      <c r="K165" s="61"/>
      <c r="L165" s="61"/>
      <c r="M165" s="61"/>
      <c r="N165" s="61"/>
      <c r="O165" s="20"/>
      <c r="P165" s="61"/>
      <c r="Q165" s="104"/>
      <c r="R165" s="104"/>
      <c r="S165" s="104"/>
      <c r="T165" s="104"/>
    </row>
    <row r="167" spans="2:20" x14ac:dyDescent="0.25">
      <c r="B167" s="114" t="s">
        <v>75</v>
      </c>
    </row>
    <row r="168" spans="2:20" x14ac:dyDescent="0.25">
      <c r="B168" s="114" t="s">
        <v>76</v>
      </c>
    </row>
    <row r="169" spans="2:20" x14ac:dyDescent="0.25">
      <c r="B169" s="114" t="s">
        <v>77</v>
      </c>
    </row>
    <row r="171" spans="2:20" x14ac:dyDescent="0.25">
      <c r="B171" s="114" t="s">
        <v>78</v>
      </c>
    </row>
    <row r="173" spans="2:20" x14ac:dyDescent="0.25">
      <c r="B173" s="115" t="s">
        <v>79</v>
      </c>
    </row>
    <row r="174" spans="2:20" x14ac:dyDescent="0.25">
      <c r="O174" s="116"/>
    </row>
    <row r="175" spans="2:20" x14ac:dyDescent="0.25">
      <c r="C175" s="114" t="s">
        <v>60</v>
      </c>
      <c r="D175" s="114" t="s">
        <v>26</v>
      </c>
      <c r="E175" s="114" t="s">
        <v>27</v>
      </c>
      <c r="G175" s="114">
        <v>2011</v>
      </c>
      <c r="H175" s="114">
        <v>2015</v>
      </c>
      <c r="I175" s="114">
        <v>2020</v>
      </c>
      <c r="J175" s="114">
        <v>2025</v>
      </c>
      <c r="K175" s="114">
        <v>2030</v>
      </c>
      <c r="L175" s="114">
        <v>2035</v>
      </c>
      <c r="M175" s="114">
        <v>2040</v>
      </c>
      <c r="N175" s="114">
        <v>2045</v>
      </c>
      <c r="O175" s="114">
        <v>2050</v>
      </c>
    </row>
    <row r="176" spans="2:20" x14ac:dyDescent="0.25">
      <c r="C176" s="11" t="s">
        <v>28</v>
      </c>
      <c r="F176" s="114" t="s">
        <v>62</v>
      </c>
      <c r="G176" s="117">
        <v>147.18926243136886</v>
      </c>
      <c r="H176" s="117">
        <v>196.82283672089852</v>
      </c>
      <c r="I176" s="117">
        <v>283.02492502515014</v>
      </c>
      <c r="J176" s="117">
        <v>406.98076259860392</v>
      </c>
      <c r="K176" s="117">
        <v>620.7517216331953</v>
      </c>
      <c r="L176" s="117">
        <v>946.80814260162254</v>
      </c>
      <c r="M176" s="117">
        <v>1270.0340026625997</v>
      </c>
      <c r="N176" s="117">
        <v>1703.6042418129709</v>
      </c>
      <c r="O176" s="117">
        <v>2285.1887482056409</v>
      </c>
    </row>
    <row r="177" spans="3:15" x14ac:dyDescent="0.25">
      <c r="C177" s="11" t="s">
        <v>29</v>
      </c>
      <c r="F177" s="114" t="s">
        <v>62</v>
      </c>
      <c r="G177" s="117">
        <v>0.22885339726565843</v>
      </c>
      <c r="H177" s="117">
        <v>0.30602486960653441</v>
      </c>
      <c r="I177" s="117">
        <v>0.44005394505638812</v>
      </c>
      <c r="J177" s="117">
        <v>0.63278345583046591</v>
      </c>
      <c r="K177" s="117">
        <v>0.96515967270712499</v>
      </c>
      <c r="L177" s="117">
        <v>1.4721200202644036</v>
      </c>
      <c r="M177" s="117">
        <v>1.9746793437990269</v>
      </c>
      <c r="N177" s="117">
        <v>2.6488047558284027</v>
      </c>
      <c r="O177" s="117">
        <v>3.5530663024007563</v>
      </c>
    </row>
    <row r="178" spans="3:15" x14ac:dyDescent="0.25">
      <c r="C178" s="11" t="s">
        <v>30</v>
      </c>
      <c r="F178" s="114" t="s">
        <v>62</v>
      </c>
      <c r="G178" s="117">
        <v>4.9216306342896994</v>
      </c>
      <c r="H178" s="117">
        <v>6.5812497918117678</v>
      </c>
      <c r="I178" s="117">
        <v>9.4636260706912889</v>
      </c>
      <c r="J178" s="117">
        <v>13.608390691582086</v>
      </c>
      <c r="K178" s="117">
        <v>21.015146193553083</v>
      </c>
      <c r="L178" s="117">
        <v>32.453240030035097</v>
      </c>
      <c r="M178" s="117">
        <v>44.62053452044379</v>
      </c>
      <c r="N178" s="117">
        <v>61.349563219187843</v>
      </c>
      <c r="O178" s="117">
        <v>84.350601077194185</v>
      </c>
    </row>
    <row r="179" spans="3:15" x14ac:dyDescent="0.25">
      <c r="G179" s="117"/>
    </row>
    <row r="181" spans="3:15" x14ac:dyDescent="0.25">
      <c r="C181" s="118" t="s">
        <v>28</v>
      </c>
      <c r="O181" s="116"/>
    </row>
    <row r="182" spans="3:15" x14ac:dyDescent="0.25">
      <c r="C182" s="114" t="s">
        <v>25</v>
      </c>
      <c r="D182" s="114" t="s">
        <v>26</v>
      </c>
      <c r="E182" s="114" t="s">
        <v>27</v>
      </c>
      <c r="G182" s="114">
        <v>2011</v>
      </c>
      <c r="H182" s="114">
        <v>2015</v>
      </c>
      <c r="I182" s="114">
        <v>2020</v>
      </c>
      <c r="J182" s="114">
        <v>2025</v>
      </c>
      <c r="K182" s="114">
        <v>2030</v>
      </c>
      <c r="L182" s="114">
        <v>2035</v>
      </c>
      <c r="M182" s="114">
        <v>2040</v>
      </c>
      <c r="N182" s="114">
        <v>2045</v>
      </c>
      <c r="O182" s="114">
        <v>2050</v>
      </c>
    </row>
    <row r="183" spans="3:15" x14ac:dyDescent="0.25">
      <c r="C183" s="11" t="s">
        <v>34</v>
      </c>
      <c r="D183" s="11" t="s">
        <v>35</v>
      </c>
      <c r="F183" s="114" t="s">
        <v>62</v>
      </c>
      <c r="G183" s="119">
        <v>9.5128469468693613</v>
      </c>
      <c r="H183" s="119">
        <v>12.720666510898511</v>
      </c>
      <c r="I183" s="119">
        <v>18.291910357039963</v>
      </c>
      <c r="J183" s="119">
        <v>26.30318027937609</v>
      </c>
      <c r="K183" s="119">
        <v>40.119204501453822</v>
      </c>
      <c r="L183" s="119">
        <v>61.1922418785038</v>
      </c>
      <c r="M183" s="119">
        <v>82.082340009568227</v>
      </c>
      <c r="N183" s="119">
        <v>110.10399904653899</v>
      </c>
      <c r="O183" s="119">
        <v>147.69182511886359</v>
      </c>
    </row>
    <row r="184" spans="3:15" x14ac:dyDescent="0.25">
      <c r="C184" s="11" t="s">
        <v>36</v>
      </c>
      <c r="D184" s="11" t="s">
        <v>37</v>
      </c>
      <c r="F184" s="114" t="s">
        <v>62</v>
      </c>
      <c r="G184" s="119">
        <v>134.12063538885528</v>
      </c>
      <c r="H184" s="119">
        <v>179.34734833223746</v>
      </c>
      <c r="I184" s="119">
        <v>257.89573334505934</v>
      </c>
      <c r="J184" s="119">
        <v>370.84579112024016</v>
      </c>
      <c r="K184" s="119">
        <v>565.63647340097418</v>
      </c>
      <c r="L184" s="119">
        <v>862.74302608373046</v>
      </c>
      <c r="M184" s="119">
        <v>1157.2703374472292</v>
      </c>
      <c r="N184" s="119">
        <v>1552.3447810579519</v>
      </c>
      <c r="O184" s="119">
        <v>2082.2916144152391</v>
      </c>
    </row>
    <row r="185" spans="3:15" x14ac:dyDescent="0.25">
      <c r="C185" s="11" t="s">
        <v>38</v>
      </c>
      <c r="D185" s="11" t="s">
        <v>39</v>
      </c>
      <c r="F185" s="114" t="s">
        <v>62</v>
      </c>
      <c r="G185" s="119">
        <v>3.5557800956442329</v>
      </c>
      <c r="H185" s="119">
        <v>4.7548218777625388</v>
      </c>
      <c r="I185" s="119">
        <v>6.8372813230508305</v>
      </c>
      <c r="J185" s="119">
        <v>9.8317911989876787</v>
      </c>
      <c r="K185" s="119">
        <v>14.996043730767324</v>
      </c>
      <c r="L185" s="119">
        <v>22.872874639388264</v>
      </c>
      <c r="M185" s="119">
        <v>30.68132520580243</v>
      </c>
      <c r="N185" s="119">
        <v>41.155461708480026</v>
      </c>
      <c r="O185" s="119">
        <v>55.205308671538077</v>
      </c>
    </row>
    <row r="187" spans="3:15" x14ac:dyDescent="0.25">
      <c r="C187" s="118" t="s">
        <v>29</v>
      </c>
      <c r="O187" s="116"/>
    </row>
    <row r="188" spans="3:15" x14ac:dyDescent="0.25">
      <c r="C188" s="114" t="s">
        <v>25</v>
      </c>
      <c r="D188" s="114" t="s">
        <v>26</v>
      </c>
      <c r="E188" s="114" t="s">
        <v>27</v>
      </c>
      <c r="G188" s="114">
        <v>2011</v>
      </c>
      <c r="H188" s="114">
        <v>2015</v>
      </c>
      <c r="I188" s="114">
        <v>2020</v>
      </c>
      <c r="J188" s="114">
        <v>2025</v>
      </c>
      <c r="K188" s="114">
        <v>2030</v>
      </c>
      <c r="L188" s="114">
        <v>2035</v>
      </c>
      <c r="M188" s="114">
        <v>2040</v>
      </c>
      <c r="N188" s="114">
        <v>2045</v>
      </c>
      <c r="O188" s="114">
        <v>2050</v>
      </c>
    </row>
    <row r="189" spans="3:15" x14ac:dyDescent="0.25">
      <c r="C189" s="11" t="s">
        <v>36</v>
      </c>
      <c r="D189" s="11" t="s">
        <v>37</v>
      </c>
      <c r="F189" s="114" t="s">
        <v>62</v>
      </c>
      <c r="G189" s="120">
        <v>0.22885339726565843</v>
      </c>
      <c r="H189" s="120">
        <v>0.30602486960653441</v>
      </c>
      <c r="I189" s="120">
        <v>0.44005394505638812</v>
      </c>
      <c r="J189" s="120">
        <v>0.63278345583046591</v>
      </c>
      <c r="K189" s="120">
        <v>0.96515967270712499</v>
      </c>
      <c r="L189" s="120">
        <v>1.4721200202644036</v>
      </c>
      <c r="M189" s="120">
        <v>1.9746793437990269</v>
      </c>
      <c r="N189" s="120">
        <v>2.6488047558284027</v>
      </c>
      <c r="O189" s="120">
        <v>3.5530663024007563</v>
      </c>
    </row>
    <row r="190" spans="3:15" x14ac:dyDescent="0.25">
      <c r="C190" s="11" t="s">
        <v>38</v>
      </c>
      <c r="D190" s="11" t="s">
        <v>39</v>
      </c>
      <c r="F190" s="114" t="s">
        <v>62</v>
      </c>
      <c r="G190" s="120">
        <v>0</v>
      </c>
      <c r="H190" s="120">
        <v>0</v>
      </c>
      <c r="I190" s="120">
        <v>0</v>
      </c>
      <c r="J190" s="120">
        <v>0</v>
      </c>
      <c r="K190" s="120">
        <v>0</v>
      </c>
      <c r="L190" s="120">
        <v>0</v>
      </c>
      <c r="M190" s="120">
        <v>0</v>
      </c>
      <c r="N190" s="120">
        <v>0</v>
      </c>
      <c r="O190" s="120">
        <v>0</v>
      </c>
    </row>
    <row r="191" spans="3:15" x14ac:dyDescent="0.25">
      <c r="C191" s="11" t="s">
        <v>41</v>
      </c>
      <c r="D191" s="11" t="s">
        <v>42</v>
      </c>
      <c r="E191" s="11" t="s">
        <v>43</v>
      </c>
      <c r="F191" s="114" t="s">
        <v>62</v>
      </c>
      <c r="G191" s="120">
        <v>0</v>
      </c>
      <c r="H191" s="120">
        <v>0</v>
      </c>
      <c r="I191" s="120">
        <v>0</v>
      </c>
      <c r="J191" s="120">
        <v>0</v>
      </c>
      <c r="K191" s="120">
        <v>0</v>
      </c>
      <c r="L191" s="120">
        <v>0</v>
      </c>
      <c r="M191" s="120">
        <v>0</v>
      </c>
      <c r="N191" s="120">
        <v>0</v>
      </c>
      <c r="O191" s="120">
        <v>0</v>
      </c>
    </row>
    <row r="193" spans="3:15" x14ac:dyDescent="0.25">
      <c r="C193" s="118" t="s">
        <v>65</v>
      </c>
      <c r="D193" s="114"/>
      <c r="E193" s="114"/>
      <c r="O193" s="116"/>
    </row>
    <row r="194" spans="3:15" x14ac:dyDescent="0.25">
      <c r="C194" s="114" t="s">
        <v>25</v>
      </c>
      <c r="D194" s="114" t="s">
        <v>26</v>
      </c>
      <c r="E194" s="114" t="s">
        <v>27</v>
      </c>
      <c r="G194" s="114">
        <v>2011</v>
      </c>
      <c r="H194" s="114">
        <v>2015</v>
      </c>
      <c r="I194" s="114">
        <v>2020</v>
      </c>
      <c r="J194" s="114">
        <v>2025</v>
      </c>
      <c r="K194" s="114">
        <v>2030</v>
      </c>
      <c r="L194" s="114">
        <v>2035</v>
      </c>
      <c r="M194" s="114">
        <v>2040</v>
      </c>
      <c r="N194" s="114">
        <v>2045</v>
      </c>
      <c r="O194" s="114">
        <v>2050</v>
      </c>
    </row>
    <row r="195" spans="3:15" x14ac:dyDescent="0.25">
      <c r="C195" s="11" t="s">
        <v>36</v>
      </c>
      <c r="D195" s="11" t="s">
        <v>37</v>
      </c>
      <c r="F195" s="114" t="s">
        <v>62</v>
      </c>
      <c r="G195" s="120">
        <v>4.6819595942896992</v>
      </c>
      <c r="H195" s="120">
        <v>6.2479168872258581</v>
      </c>
      <c r="I195" s="120">
        <v>8.961220018491856</v>
      </c>
      <c r="J195" s="120">
        <v>12.852752812959441</v>
      </c>
      <c r="K195" s="120">
        <v>19.796969880005925</v>
      </c>
      <c r="L195" s="120">
        <v>30.492875296884893</v>
      </c>
      <c r="M195" s="120">
        <v>41.816354259029964</v>
      </c>
      <c r="N195" s="120">
        <v>57.344399973158637</v>
      </c>
      <c r="O195" s="120">
        <v>78.638080066603692</v>
      </c>
    </row>
    <row r="196" spans="3:15" x14ac:dyDescent="0.25">
      <c r="C196" s="11" t="s">
        <v>45</v>
      </c>
      <c r="D196" s="11" t="s">
        <v>46</v>
      </c>
      <c r="F196" s="114" t="s">
        <v>62</v>
      </c>
      <c r="G196" s="120">
        <v>3.3866560000000018E-2</v>
      </c>
      <c r="H196" s="120">
        <v>4.5286675801413129E-2</v>
      </c>
      <c r="I196" s="120">
        <v>6.5120786982196255E-2</v>
      </c>
      <c r="J196" s="120">
        <v>9.3641602571506291E-2</v>
      </c>
      <c r="K196" s="120">
        <v>0.14460872063704819</v>
      </c>
      <c r="L196" s="120">
        <v>0.22331614912629616</v>
      </c>
      <c r="M196" s="120">
        <v>0.30704132874993234</v>
      </c>
      <c r="N196" s="120">
        <v>0.42215656113256406</v>
      </c>
      <c r="O196" s="120">
        <v>0.58043053302579728</v>
      </c>
    </row>
    <row r="197" spans="3:15" x14ac:dyDescent="0.25">
      <c r="C197" s="11" t="s">
        <v>47</v>
      </c>
      <c r="D197" s="11" t="s">
        <v>48</v>
      </c>
      <c r="F197" s="114" t="s">
        <v>62</v>
      </c>
      <c r="G197" s="120">
        <v>0.20580448000000012</v>
      </c>
      <c r="H197" s="120">
        <v>0.27520364525474134</v>
      </c>
      <c r="I197" s="120">
        <v>0.3957340131995003</v>
      </c>
      <c r="J197" s="120">
        <v>0.56905281562684595</v>
      </c>
      <c r="K197" s="120">
        <v>0.8787760715636006</v>
      </c>
      <c r="L197" s="120">
        <v>1.3570750600751844</v>
      </c>
      <c r="M197" s="120">
        <v>1.865866536249589</v>
      </c>
      <c r="N197" s="120">
        <v>2.565412948420966</v>
      </c>
      <c r="O197" s="120">
        <v>3.5272317006952298</v>
      </c>
    </row>
    <row r="198" spans="3:15" x14ac:dyDescent="0.25">
      <c r="C198" s="11" t="s">
        <v>38</v>
      </c>
      <c r="D198" s="11" t="s">
        <v>39</v>
      </c>
      <c r="F198" s="114" t="s">
        <v>62</v>
      </c>
      <c r="G198" s="120">
        <v>0</v>
      </c>
      <c r="H198" s="120">
        <v>0</v>
      </c>
      <c r="I198" s="120">
        <v>0</v>
      </c>
      <c r="J198" s="120">
        <v>0</v>
      </c>
      <c r="K198" s="120">
        <v>0</v>
      </c>
      <c r="L198" s="120">
        <v>0</v>
      </c>
      <c r="M198" s="120">
        <v>0</v>
      </c>
      <c r="N198" s="120">
        <v>0</v>
      </c>
      <c r="O198" s="120">
        <v>0</v>
      </c>
    </row>
    <row r="199" spans="3:15" x14ac:dyDescent="0.25">
      <c r="C199" s="11" t="s">
        <v>49</v>
      </c>
      <c r="D199" s="11" t="s">
        <v>50</v>
      </c>
      <c r="F199" s="114" t="s">
        <v>62</v>
      </c>
      <c r="G199" s="120">
        <v>0</v>
      </c>
      <c r="H199" s="120">
        <v>1.2842583529755104E-2</v>
      </c>
      <c r="I199" s="120">
        <v>4.155125201773658E-2</v>
      </c>
      <c r="J199" s="120">
        <v>9.2943460424293467E-2</v>
      </c>
      <c r="K199" s="120">
        <v>0.1947915213465109</v>
      </c>
      <c r="L199" s="120">
        <v>0.37997352394872141</v>
      </c>
      <c r="M199" s="120">
        <v>0.63127239641429933</v>
      </c>
      <c r="N199" s="120">
        <v>1.0175937364756751</v>
      </c>
      <c r="O199" s="120">
        <v>1.6048587768694631</v>
      </c>
    </row>
    <row r="202" spans="3:15" x14ac:dyDescent="0.25">
      <c r="G202" s="114">
        <v>2011</v>
      </c>
      <c r="H202" s="114">
        <v>2015</v>
      </c>
      <c r="I202" s="114">
        <v>2020</v>
      </c>
      <c r="J202" s="114">
        <v>2025</v>
      </c>
      <c r="K202" s="114">
        <v>2030</v>
      </c>
      <c r="L202" s="114">
        <v>2035</v>
      </c>
      <c r="M202" s="114">
        <v>2040</v>
      </c>
      <c r="N202" s="114">
        <v>2045</v>
      </c>
      <c r="O202" s="114">
        <v>2050</v>
      </c>
    </row>
    <row r="203" spans="3:15" x14ac:dyDescent="0.25">
      <c r="C203" s="10" t="s">
        <v>80</v>
      </c>
      <c r="D203" s="10" t="s">
        <v>81</v>
      </c>
      <c r="F203" s="114" t="s">
        <v>62</v>
      </c>
      <c r="G203" s="120">
        <v>0</v>
      </c>
      <c r="H203" s="120">
        <v>0</v>
      </c>
      <c r="I203" s="120">
        <v>0</v>
      </c>
      <c r="J203" s="120">
        <v>0</v>
      </c>
      <c r="K203" s="120">
        <v>0</v>
      </c>
      <c r="L203" s="120">
        <v>0</v>
      </c>
      <c r="M203" s="120">
        <v>0</v>
      </c>
      <c r="N203" s="120">
        <v>0</v>
      </c>
      <c r="O203" s="120">
        <v>0</v>
      </c>
    </row>
    <row r="204" spans="3:15" x14ac:dyDescent="0.25">
      <c r="C204" s="10" t="s">
        <v>82</v>
      </c>
      <c r="D204" s="10" t="s">
        <v>83</v>
      </c>
      <c r="F204" s="114" t="s">
        <v>62</v>
      </c>
      <c r="G204" s="120">
        <v>152.33974646292421</v>
      </c>
      <c r="H204" s="120">
        <v>203.69726879878709</v>
      </c>
      <c r="I204" s="120">
        <v>292.88705378888005</v>
      </c>
      <c r="J204" s="120">
        <v>421.12899328559217</v>
      </c>
      <c r="K204" s="120">
        <v>642.53723597810904</v>
      </c>
      <c r="L204" s="120">
        <v>980.35352912797316</v>
      </c>
      <c r="M204" s="120">
        <v>1315.9979441304283</v>
      </c>
      <c r="N204" s="120">
        <v>1766.5850160515115</v>
      </c>
      <c r="O204" s="120">
        <v>2371.4875568083662</v>
      </c>
    </row>
    <row r="205" spans="3:15" x14ac:dyDescent="0.25">
      <c r="C205" s="10" t="s">
        <v>84</v>
      </c>
      <c r="D205" s="10" t="s">
        <v>85</v>
      </c>
      <c r="F205" s="114" t="s">
        <v>62</v>
      </c>
      <c r="G205" s="120">
        <v>0</v>
      </c>
      <c r="H205" s="120">
        <v>1.2842583529755104E-2</v>
      </c>
      <c r="I205" s="120">
        <v>4.155125201773658E-2</v>
      </c>
      <c r="J205" s="120">
        <v>9.2943460424293467E-2</v>
      </c>
      <c r="K205" s="120">
        <v>0.1947915213465109</v>
      </c>
      <c r="L205" s="120">
        <v>0.37997352394872141</v>
      </c>
      <c r="M205" s="120">
        <v>0.63127239641429933</v>
      </c>
      <c r="N205" s="120">
        <v>1.0175937364756751</v>
      </c>
      <c r="O205" s="120">
        <v>1.6048587768694631</v>
      </c>
    </row>
    <row r="206" spans="3:15" x14ac:dyDescent="0.25">
      <c r="C206" s="11" t="s">
        <v>41</v>
      </c>
      <c r="D206" s="11" t="s">
        <v>42</v>
      </c>
      <c r="F206" s="114" t="s">
        <v>62</v>
      </c>
      <c r="G206" s="117">
        <v>0</v>
      </c>
      <c r="H206" s="117">
        <v>0</v>
      </c>
      <c r="I206" s="117">
        <v>0</v>
      </c>
      <c r="J206" s="117">
        <v>0</v>
      </c>
      <c r="K206" s="117">
        <v>0</v>
      </c>
      <c r="L206" s="117">
        <v>0</v>
      </c>
      <c r="M206" s="117">
        <v>0</v>
      </c>
      <c r="N206" s="117">
        <v>0</v>
      </c>
      <c r="O206" s="117">
        <v>0</v>
      </c>
    </row>
    <row r="207" spans="3:15" x14ac:dyDescent="0.25">
      <c r="D207" s="121"/>
      <c r="G207" s="117">
        <v>152.33974646292421</v>
      </c>
      <c r="H207" s="117">
        <v>203.71011138231685</v>
      </c>
      <c r="I207" s="117">
        <v>292.92860504089776</v>
      </c>
      <c r="J207" s="117">
        <v>421.22193674601647</v>
      </c>
      <c r="K207" s="117">
        <v>642.73202749945551</v>
      </c>
      <c r="L207" s="117">
        <v>980.73350265192187</v>
      </c>
      <c r="M207" s="117">
        <v>1316.6292165268426</v>
      </c>
      <c r="N207" s="117">
        <v>1767.6026097879871</v>
      </c>
      <c r="O207" s="117">
        <v>2373.0924155852358</v>
      </c>
    </row>
    <row r="209" spans="2:15" ht="15" x14ac:dyDescent="0.25">
      <c r="B209" s="122" t="s">
        <v>86</v>
      </c>
      <c r="C209" s="17"/>
      <c r="D209" s="17"/>
      <c r="E209" s="17"/>
      <c r="F209" s="17"/>
      <c r="G209" s="17"/>
      <c r="H209" s="17"/>
      <c r="I209" s="17"/>
      <c r="J209" s="17"/>
      <c r="K209" s="17"/>
      <c r="L209" s="17"/>
      <c r="M209" s="17"/>
      <c r="N209" s="17"/>
      <c r="O209" s="17"/>
    </row>
    <row r="210" spans="2:15" x14ac:dyDescent="0.25">
      <c r="B210" s="19"/>
      <c r="C210" s="20"/>
      <c r="D210" s="20"/>
      <c r="E210" s="20"/>
      <c r="F210" s="20"/>
      <c r="G210" s="20"/>
      <c r="H210" s="20"/>
      <c r="I210" s="20"/>
      <c r="J210" s="20"/>
      <c r="K210" s="20"/>
      <c r="L210" s="20"/>
      <c r="M210" s="20"/>
      <c r="N210" s="20"/>
      <c r="O210" s="20"/>
    </row>
    <row r="211" spans="2:15" x14ac:dyDescent="0.25">
      <c r="B211" s="19"/>
      <c r="C211" s="32" t="s">
        <v>87</v>
      </c>
      <c r="D211" s="20"/>
      <c r="E211" s="22"/>
      <c r="F211" s="20"/>
      <c r="G211" s="22"/>
      <c r="H211" s="20"/>
      <c r="I211" s="20"/>
      <c r="J211" s="20"/>
      <c r="K211" s="20"/>
      <c r="L211" s="20"/>
      <c r="M211" s="20"/>
      <c r="N211" s="123"/>
      <c r="O211" s="123"/>
    </row>
    <row r="212" spans="2:15" x14ac:dyDescent="0.25">
      <c r="B212" s="19"/>
      <c r="C212" s="20"/>
      <c r="D212" s="20"/>
      <c r="E212" s="20"/>
      <c r="F212" s="20"/>
      <c r="G212" s="20"/>
      <c r="H212" s="20"/>
      <c r="I212" s="20"/>
      <c r="J212" s="20"/>
      <c r="K212" s="20"/>
      <c r="L212" s="20"/>
      <c r="M212" s="20"/>
      <c r="N212" s="20"/>
      <c r="O212" s="123"/>
    </row>
    <row r="213" spans="2:15" ht="15" x14ac:dyDescent="0.3">
      <c r="B213" s="124"/>
      <c r="C213" s="125" t="s">
        <v>88</v>
      </c>
      <c r="D213" s="126" t="s">
        <v>89</v>
      </c>
      <c r="E213" s="126" t="s">
        <v>27</v>
      </c>
      <c r="F213" s="126" t="s">
        <v>90</v>
      </c>
      <c r="G213" s="126" t="s">
        <v>91</v>
      </c>
      <c r="H213" s="126" t="s">
        <v>92</v>
      </c>
      <c r="I213" s="126" t="s">
        <v>93</v>
      </c>
      <c r="J213" s="126" t="s">
        <v>94</v>
      </c>
      <c r="K213" s="126" t="s">
        <v>95</v>
      </c>
      <c r="L213" s="126" t="s">
        <v>96</v>
      </c>
      <c r="M213" s="126" t="s">
        <v>97</v>
      </c>
      <c r="N213" s="127" t="s">
        <v>98</v>
      </c>
      <c r="O213" s="123"/>
    </row>
    <row r="214" spans="2:15" ht="15" x14ac:dyDescent="0.3">
      <c r="B214" s="124"/>
      <c r="C214" s="128" t="s">
        <v>99</v>
      </c>
      <c r="D214" s="128" t="s">
        <v>17</v>
      </c>
      <c r="E214" s="128"/>
      <c r="F214" s="129">
        <v>152.33974646292421</v>
      </c>
      <c r="G214" s="129">
        <v>203.71011138231685</v>
      </c>
      <c r="H214" s="129">
        <v>292.92860504089776</v>
      </c>
      <c r="I214" s="129">
        <v>421.22193674601647</v>
      </c>
      <c r="J214" s="129">
        <v>642.73202749945551</v>
      </c>
      <c r="K214" s="129">
        <v>980.73350265192187</v>
      </c>
      <c r="L214" s="129">
        <v>1316.6292165268426</v>
      </c>
      <c r="M214" s="129">
        <v>1767.6026097879871</v>
      </c>
      <c r="N214" s="129">
        <v>2373.0924155852358</v>
      </c>
      <c r="O214" s="123"/>
    </row>
    <row r="215" spans="2:15" ht="15" x14ac:dyDescent="0.3">
      <c r="B215" s="124"/>
      <c r="C215" s="128" t="s">
        <v>80</v>
      </c>
      <c r="D215" s="128" t="s">
        <v>81</v>
      </c>
      <c r="E215" s="128"/>
      <c r="F215" s="129">
        <v>0</v>
      </c>
      <c r="G215" s="129">
        <v>0</v>
      </c>
      <c r="H215" s="129">
        <v>0</v>
      </c>
      <c r="I215" s="129">
        <v>0</v>
      </c>
      <c r="J215" s="129">
        <v>0</v>
      </c>
      <c r="K215" s="129">
        <v>0</v>
      </c>
      <c r="L215" s="129">
        <v>0</v>
      </c>
      <c r="M215" s="129">
        <v>0</v>
      </c>
      <c r="N215" s="129">
        <v>0</v>
      </c>
      <c r="O215" s="123"/>
    </row>
    <row r="216" spans="2:15" ht="15" x14ac:dyDescent="0.3">
      <c r="B216" s="124"/>
      <c r="C216" s="128" t="s">
        <v>82</v>
      </c>
      <c r="D216" s="128" t="s">
        <v>83</v>
      </c>
      <c r="E216" s="128"/>
      <c r="F216" s="129">
        <v>-152.33974646292421</v>
      </c>
      <c r="G216" s="129">
        <v>-203.69726879878709</v>
      </c>
      <c r="H216" s="129">
        <v>-292.88705378888005</v>
      </c>
      <c r="I216" s="129">
        <v>-421.12899328559217</v>
      </c>
      <c r="J216" s="129">
        <v>-642.53723597810904</v>
      </c>
      <c r="K216" s="129">
        <v>-980.35352912797316</v>
      </c>
      <c r="L216" s="129">
        <v>-1315.9979441304283</v>
      </c>
      <c r="M216" s="129">
        <v>-1766.5850160515115</v>
      </c>
      <c r="N216" s="129">
        <v>-2371.4875568083662</v>
      </c>
      <c r="O216" s="123"/>
    </row>
    <row r="217" spans="2:15" ht="15" x14ac:dyDescent="0.3">
      <c r="B217" s="124"/>
      <c r="C217" s="128" t="s">
        <v>84</v>
      </c>
      <c r="D217" s="128" t="s">
        <v>85</v>
      </c>
      <c r="E217" s="128"/>
      <c r="F217" s="129">
        <v>0</v>
      </c>
      <c r="G217" s="129">
        <v>-1.2842583529755104E-2</v>
      </c>
      <c r="H217" s="129">
        <v>-4.155125201773658E-2</v>
      </c>
      <c r="I217" s="129">
        <v>-9.2943460424293467E-2</v>
      </c>
      <c r="J217" s="129">
        <v>-0.1947915213465109</v>
      </c>
      <c r="K217" s="129">
        <v>-0.37997352394872141</v>
      </c>
      <c r="L217" s="129">
        <v>-0.63127239641429933</v>
      </c>
      <c r="M217" s="129">
        <v>-1.0175937364756751</v>
      </c>
      <c r="N217" s="129">
        <v>-1.6048587768694631</v>
      </c>
      <c r="O217" s="123"/>
    </row>
    <row r="218" spans="2:15" ht="15" x14ac:dyDescent="0.3">
      <c r="B218" s="124"/>
      <c r="C218" s="128" t="s">
        <v>41</v>
      </c>
      <c r="D218" s="128" t="s">
        <v>42</v>
      </c>
      <c r="E218" s="128"/>
      <c r="F218" s="129">
        <v>0</v>
      </c>
      <c r="G218" s="129">
        <v>0</v>
      </c>
      <c r="H218" s="129">
        <v>0</v>
      </c>
      <c r="I218" s="129">
        <v>0</v>
      </c>
      <c r="J218" s="129">
        <v>0</v>
      </c>
      <c r="K218" s="129">
        <v>0</v>
      </c>
      <c r="L218" s="129">
        <v>0</v>
      </c>
      <c r="M218" s="129">
        <v>0</v>
      </c>
      <c r="N218" s="129">
        <v>0</v>
      </c>
      <c r="O218" s="123"/>
    </row>
    <row r="219" spans="2:15" ht="15" x14ac:dyDescent="0.3">
      <c r="B219" s="124"/>
      <c r="C219" s="130" t="s">
        <v>100</v>
      </c>
      <c r="D219" s="131"/>
      <c r="E219" s="131"/>
      <c r="F219" s="132">
        <v>0</v>
      </c>
      <c r="G219" s="132">
        <v>0</v>
      </c>
      <c r="H219" s="132">
        <v>0</v>
      </c>
      <c r="I219" s="132">
        <v>0</v>
      </c>
      <c r="J219" s="132">
        <v>0</v>
      </c>
      <c r="K219" s="132">
        <v>0</v>
      </c>
      <c r="L219" s="132">
        <v>0</v>
      </c>
      <c r="M219" s="132">
        <v>0</v>
      </c>
      <c r="N219" s="132">
        <v>0</v>
      </c>
      <c r="O219" s="123"/>
    </row>
    <row r="220" spans="2:15" x14ac:dyDescent="0.25">
      <c r="B220" s="123"/>
      <c r="C220" s="123"/>
      <c r="D220" s="123"/>
      <c r="E220" s="123"/>
      <c r="F220" s="123"/>
      <c r="G220" s="123"/>
      <c r="H220" s="123"/>
      <c r="I220" s="123"/>
      <c r="J220" s="123"/>
      <c r="K220" s="123"/>
      <c r="L220" s="123"/>
      <c r="M220" s="123"/>
      <c r="N220" s="123"/>
      <c r="O220" s="123"/>
    </row>
    <row r="222" spans="2:15" x14ac:dyDescent="0.25">
      <c r="B222" s="11" t="s">
        <v>101</v>
      </c>
    </row>
    <row r="224" spans="2:15" x14ac:dyDescent="0.25">
      <c r="C224" s="133" t="s">
        <v>88</v>
      </c>
      <c r="D224" s="133" t="s">
        <v>89</v>
      </c>
      <c r="E224" s="133" t="s">
        <v>27</v>
      </c>
      <c r="F224" s="134" t="s">
        <v>90</v>
      </c>
      <c r="G224" s="134" t="s">
        <v>91</v>
      </c>
      <c r="H224" s="134" t="s">
        <v>92</v>
      </c>
      <c r="I224" s="134" t="s">
        <v>93</v>
      </c>
      <c r="J224" s="134" t="s">
        <v>94</v>
      </c>
      <c r="K224" s="134" t="s">
        <v>95</v>
      </c>
      <c r="L224" s="134" t="s">
        <v>96</v>
      </c>
      <c r="M224" s="134" t="s">
        <v>97</v>
      </c>
      <c r="N224" s="134" t="s">
        <v>98</v>
      </c>
    </row>
    <row r="225" spans="3:14" x14ac:dyDescent="0.25">
      <c r="C225" s="135" t="s">
        <v>38</v>
      </c>
      <c r="D225" s="136" t="s">
        <v>39</v>
      </c>
      <c r="E225" s="136" t="s">
        <v>62</v>
      </c>
      <c r="F225" s="137">
        <v>3.5557800956442329</v>
      </c>
      <c r="G225" s="137">
        <v>4.7548218777625388</v>
      </c>
      <c r="H225" s="137">
        <v>6.8372813230508305</v>
      </c>
      <c r="I225" s="137">
        <v>9.8317911989876787</v>
      </c>
      <c r="J225" s="137">
        <v>14.996043730767324</v>
      </c>
      <c r="K225" s="137">
        <v>22.872874639388264</v>
      </c>
      <c r="L225" s="137">
        <v>30.68132520580243</v>
      </c>
      <c r="M225" s="137">
        <v>41.155461708480026</v>
      </c>
      <c r="N225" s="137">
        <v>55.205308671538077</v>
      </c>
    </row>
  </sheetData>
  <mergeCells count="5">
    <mergeCell ref="F16:I16"/>
    <mergeCell ref="F24:I24"/>
    <mergeCell ref="K24:N24"/>
    <mergeCell ref="F32:I32"/>
    <mergeCell ref="F40:I40"/>
  </mergeCells>
  <conditionalFormatting sqref="G149">
    <cfRule type="cellIs" dxfId="93" priority="1" operator="lessThan">
      <formula>0.001</formula>
    </cfRule>
  </conditionalFormatting>
  <conditionalFormatting sqref="F109:F111 F139:N141">
    <cfRule type="cellIs" dxfId="92" priority="2" operator="lessThan">
      <formula>0.001</formula>
    </cfRule>
  </conditionalFormatting>
  <pageMargins left="0.7" right="0.7" top="0.75" bottom="0.75" header="0.3" footer="0.3"/>
  <pageSetup orientation="portrait" verticalDpi="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8"/>
  <sheetViews>
    <sheetView workbookViewId="0"/>
  </sheetViews>
  <sheetFormatPr defaultColWidth="9.1796875" defaultRowHeight="12.5" x14ac:dyDescent="0.25"/>
  <cols>
    <col min="1" max="1" width="7.1796875" style="140" customWidth="1"/>
    <col min="2" max="2" width="6.453125" style="140" customWidth="1"/>
    <col min="3" max="3" width="20" style="140" customWidth="1"/>
    <col min="4" max="4" width="28.1796875" style="140" customWidth="1"/>
    <col min="5" max="5" width="21" style="140" customWidth="1"/>
    <col min="6" max="6" width="16" style="140" customWidth="1"/>
    <col min="7" max="7" width="16.1796875" style="140" customWidth="1"/>
    <col min="8" max="8" width="15.7265625" style="140" customWidth="1"/>
    <col min="9" max="9" width="18" style="140" customWidth="1"/>
    <col min="10" max="10" width="16.26953125" style="140" customWidth="1"/>
    <col min="11" max="11" width="17.7265625" style="140" customWidth="1"/>
    <col min="12" max="12" width="17.1796875" style="140" customWidth="1"/>
    <col min="13" max="13" width="16.26953125" style="140" customWidth="1"/>
    <col min="14" max="14" width="16.1796875" style="140" customWidth="1"/>
    <col min="15" max="16" width="15.7265625" style="140" customWidth="1"/>
    <col min="17" max="16384" width="9.1796875" style="140"/>
  </cols>
  <sheetData>
    <row r="1" spans="1:20" ht="20" x14ac:dyDescent="0.4">
      <c r="A1" s="138" t="s">
        <v>14</v>
      </c>
      <c r="B1" s="9" t="s">
        <v>15</v>
      </c>
      <c r="C1" s="138"/>
      <c r="D1" s="139"/>
      <c r="E1" s="139"/>
      <c r="F1" s="139"/>
      <c r="G1" s="139"/>
      <c r="H1" s="139"/>
      <c r="I1" s="139"/>
      <c r="J1" s="139"/>
      <c r="K1" s="139"/>
      <c r="L1" s="139"/>
      <c r="M1" s="139"/>
      <c r="N1" s="139"/>
      <c r="O1" s="139"/>
      <c r="P1" s="139"/>
      <c r="Q1" s="139"/>
      <c r="R1" s="139"/>
      <c r="S1" s="139"/>
      <c r="T1" s="139"/>
    </row>
    <row r="2" spans="1:20" s="142" customFormat="1" ht="20" x14ac:dyDescent="0.35">
      <c r="A2" s="13" t="s">
        <v>130</v>
      </c>
      <c r="B2" s="13" t="s">
        <v>131</v>
      </c>
      <c r="C2" s="141"/>
      <c r="E2" s="143"/>
    </row>
    <row r="3" spans="1:20" x14ac:dyDescent="0.25">
      <c r="A3" s="139"/>
      <c r="B3" s="139"/>
      <c r="C3" s="139"/>
      <c r="D3" s="139"/>
      <c r="E3" s="139"/>
      <c r="F3" s="139"/>
      <c r="G3" s="139"/>
      <c r="H3" s="139"/>
      <c r="I3" s="139"/>
      <c r="J3" s="139"/>
      <c r="K3" s="139"/>
      <c r="L3" s="139"/>
      <c r="M3" s="139"/>
      <c r="N3" s="139"/>
      <c r="O3" s="139"/>
      <c r="P3" s="139"/>
      <c r="Q3" s="139"/>
      <c r="R3" s="139"/>
      <c r="S3" s="139"/>
      <c r="T3" s="139"/>
    </row>
    <row r="4" spans="1:20" ht="22.5" customHeight="1" x14ac:dyDescent="0.25">
      <c r="A4" s="139"/>
      <c r="B4" s="197" t="s">
        <v>18</v>
      </c>
      <c r="C4" s="198"/>
      <c r="D4" s="198"/>
      <c r="E4" s="198"/>
      <c r="F4" s="198"/>
      <c r="G4" s="198"/>
      <c r="H4" s="198"/>
      <c r="I4" s="198"/>
      <c r="J4" s="198"/>
      <c r="K4" s="198"/>
      <c r="L4" s="198"/>
      <c r="M4" s="198"/>
      <c r="N4" s="198"/>
      <c r="O4" s="198"/>
      <c r="P4" s="198"/>
      <c r="Q4" s="199"/>
      <c r="R4" s="199"/>
      <c r="S4" s="199"/>
      <c r="T4" s="199"/>
    </row>
    <row r="5" spans="1:20" x14ac:dyDescent="0.25">
      <c r="A5" s="139"/>
      <c r="B5" s="200"/>
      <c r="C5" s="201"/>
      <c r="D5" s="201"/>
      <c r="E5" s="201"/>
      <c r="F5" s="201"/>
      <c r="G5" s="201"/>
      <c r="H5" s="201"/>
      <c r="I5" s="201"/>
      <c r="J5" s="201"/>
      <c r="K5" s="201"/>
      <c r="L5" s="201"/>
      <c r="M5" s="201"/>
      <c r="N5" s="201"/>
      <c r="O5" s="201"/>
      <c r="P5" s="201"/>
      <c r="Q5" s="201"/>
      <c r="R5" s="201"/>
      <c r="S5" s="201"/>
      <c r="T5" s="201"/>
    </row>
    <row r="6" spans="1:20" x14ac:dyDescent="0.25">
      <c r="A6" s="139"/>
      <c r="B6" s="200"/>
      <c r="C6" s="201"/>
      <c r="D6" s="201"/>
      <c r="E6" s="202"/>
      <c r="F6" s="201"/>
      <c r="G6" s="201"/>
      <c r="H6" s="201"/>
      <c r="I6" s="201"/>
      <c r="J6" s="201"/>
      <c r="K6" s="201"/>
      <c r="L6" s="201"/>
      <c r="M6" s="201"/>
      <c r="N6" s="201"/>
      <c r="O6" s="201"/>
      <c r="P6" s="201"/>
      <c r="Q6" s="201"/>
      <c r="R6" s="201"/>
      <c r="S6" s="201"/>
      <c r="T6" s="201"/>
    </row>
    <row r="7" spans="1:20" x14ac:dyDescent="0.25">
      <c r="A7" s="139"/>
      <c r="B7" s="200"/>
      <c r="C7" s="201"/>
      <c r="D7" s="203" t="s">
        <v>19</v>
      </c>
      <c r="E7" s="203" t="s">
        <v>20</v>
      </c>
      <c r="F7" s="201"/>
      <c r="G7" s="201"/>
      <c r="H7" s="201"/>
      <c r="I7" s="201"/>
      <c r="J7" s="201"/>
      <c r="K7" s="201"/>
      <c r="L7" s="201"/>
      <c r="M7" s="201"/>
      <c r="N7" s="201"/>
      <c r="O7" s="201"/>
      <c r="P7" s="201"/>
      <c r="Q7" s="201"/>
      <c r="R7" s="201"/>
      <c r="S7" s="201"/>
      <c r="T7" s="201"/>
    </row>
    <row r="8" spans="1:20" x14ac:dyDescent="0.25">
      <c r="A8" s="139"/>
      <c r="B8" s="200"/>
      <c r="C8" s="201"/>
      <c r="D8" s="204" t="s">
        <v>102</v>
      </c>
      <c r="E8" s="204">
        <v>1</v>
      </c>
      <c r="F8" s="201"/>
      <c r="G8" s="201"/>
      <c r="H8" s="201"/>
      <c r="I8" s="201"/>
      <c r="J8" s="201"/>
      <c r="K8" s="201"/>
      <c r="L8" s="201"/>
      <c r="M8" s="201"/>
      <c r="N8" s="201"/>
      <c r="O8" s="201"/>
      <c r="P8" s="201"/>
      <c r="Q8" s="201"/>
      <c r="R8" s="201"/>
      <c r="S8" s="201"/>
      <c r="T8" s="201"/>
    </row>
    <row r="9" spans="1:20" x14ac:dyDescent="0.25">
      <c r="A9" s="139"/>
      <c r="B9" s="205"/>
      <c r="C9" s="206"/>
      <c r="D9" s="206"/>
      <c r="E9" s="206"/>
      <c r="F9" s="206"/>
      <c r="G9" s="206"/>
      <c r="H9" s="206"/>
      <c r="I9" s="206"/>
      <c r="J9" s="206"/>
      <c r="K9" s="206"/>
      <c r="L9" s="206"/>
      <c r="M9" s="206"/>
      <c r="N9" s="206"/>
      <c r="O9" s="206"/>
      <c r="P9" s="206"/>
      <c r="Q9" s="201"/>
      <c r="R9" s="201"/>
      <c r="S9" s="201"/>
      <c r="T9" s="201"/>
    </row>
    <row r="10" spans="1:20" x14ac:dyDescent="0.25">
      <c r="Q10" s="148"/>
      <c r="R10" s="148"/>
      <c r="S10" s="148"/>
      <c r="T10" s="148"/>
    </row>
    <row r="11" spans="1:20" s="144" customFormat="1" ht="22.5" customHeight="1" x14ac:dyDescent="0.3">
      <c r="B11" s="207" t="s">
        <v>23</v>
      </c>
      <c r="C11" s="208"/>
      <c r="D11" s="208"/>
      <c r="E11" s="208"/>
      <c r="F11" s="208"/>
      <c r="G11" s="208"/>
      <c r="H11" s="208"/>
      <c r="I11" s="208"/>
      <c r="J11" s="208"/>
      <c r="K11" s="208"/>
      <c r="L11" s="208"/>
      <c r="M11" s="208"/>
      <c r="N11" s="208"/>
      <c r="O11" s="208"/>
      <c r="P11" s="208"/>
      <c r="Q11" s="209"/>
      <c r="R11" s="209"/>
      <c r="S11" s="209"/>
      <c r="T11" s="209"/>
    </row>
    <row r="12" spans="1:20" x14ac:dyDescent="0.25">
      <c r="B12" s="145"/>
      <c r="C12" s="146"/>
      <c r="D12" s="146"/>
      <c r="E12" s="146"/>
      <c r="F12" s="146"/>
      <c r="G12" s="146"/>
      <c r="H12" s="146"/>
      <c r="I12" s="146"/>
      <c r="J12" s="146"/>
      <c r="K12" s="146"/>
      <c r="L12" s="146"/>
      <c r="M12" s="146"/>
      <c r="N12" s="146"/>
      <c r="O12" s="146"/>
      <c r="P12" s="146"/>
      <c r="Q12" s="146"/>
      <c r="R12" s="146"/>
      <c r="S12" s="146"/>
      <c r="T12" s="146"/>
    </row>
    <row r="13" spans="1:20" x14ac:dyDescent="0.25">
      <c r="B13" s="145"/>
      <c r="C13" s="154" t="s">
        <v>102</v>
      </c>
      <c r="D13" s="157"/>
      <c r="E13" s="167"/>
      <c r="F13" s="160"/>
      <c r="G13" s="160"/>
      <c r="H13" s="162"/>
      <c r="I13" s="161"/>
      <c r="J13" s="160"/>
      <c r="K13" s="160"/>
      <c r="L13" s="160"/>
      <c r="M13" s="161"/>
      <c r="N13" s="160"/>
      <c r="O13" s="160"/>
      <c r="P13" s="160"/>
      <c r="Q13" s="146"/>
      <c r="R13" s="146"/>
      <c r="S13" s="146"/>
      <c r="T13" s="146"/>
    </row>
    <row r="14" spans="1:20" x14ac:dyDescent="0.25">
      <c r="B14" s="145"/>
      <c r="C14" s="157"/>
      <c r="D14" s="157"/>
      <c r="E14" s="157"/>
      <c r="F14" s="160"/>
      <c r="G14" s="161"/>
      <c r="H14" s="161"/>
      <c r="I14" s="161"/>
      <c r="J14" s="160"/>
      <c r="K14" s="161"/>
      <c r="L14" s="161"/>
      <c r="M14" s="161"/>
      <c r="N14" s="160"/>
      <c r="O14" s="161"/>
      <c r="P14" s="161"/>
      <c r="Q14" s="146"/>
      <c r="R14" s="146"/>
      <c r="S14" s="146"/>
      <c r="T14" s="146"/>
    </row>
    <row r="15" spans="1:20" x14ac:dyDescent="0.25">
      <c r="B15" s="145"/>
      <c r="C15" s="153" t="s">
        <v>104</v>
      </c>
      <c r="D15" s="146"/>
      <c r="E15" s="146"/>
      <c r="F15" s="146"/>
      <c r="G15" s="146"/>
      <c r="H15" s="146"/>
      <c r="I15" s="146"/>
      <c r="J15" s="146"/>
      <c r="K15" s="146"/>
      <c r="L15" s="146"/>
      <c r="M15" s="146"/>
      <c r="N15" s="146"/>
      <c r="O15" s="146"/>
      <c r="P15" s="146"/>
      <c r="Q15" s="146"/>
      <c r="R15" s="146"/>
      <c r="S15" s="146"/>
      <c r="T15" s="146"/>
    </row>
    <row r="16" spans="1:20" x14ac:dyDescent="0.25">
      <c r="B16" s="145"/>
      <c r="C16" s="147" t="s">
        <v>103</v>
      </c>
      <c r="D16" s="147" t="s">
        <v>102</v>
      </c>
      <c r="E16" s="147" t="s">
        <v>27</v>
      </c>
      <c r="F16" s="210">
        <v>2011</v>
      </c>
      <c r="G16" s="163">
        <v>2015</v>
      </c>
      <c r="H16" s="163">
        <v>2020</v>
      </c>
      <c r="I16" s="163">
        <v>2025</v>
      </c>
      <c r="J16" s="163">
        <v>2030</v>
      </c>
      <c r="K16" s="163">
        <v>2035</v>
      </c>
      <c r="L16" s="163">
        <v>2040</v>
      </c>
      <c r="M16" s="163">
        <v>2045</v>
      </c>
      <c r="N16" s="163">
        <v>2050</v>
      </c>
      <c r="O16" s="146"/>
      <c r="P16" s="146"/>
      <c r="Q16" s="146"/>
      <c r="R16" s="146"/>
      <c r="S16" s="146"/>
      <c r="T16" s="146"/>
    </row>
    <row r="17" spans="2:20" x14ac:dyDescent="0.25">
      <c r="B17" s="145"/>
      <c r="C17" s="157" t="s">
        <v>132</v>
      </c>
      <c r="D17" s="157" t="s">
        <v>105</v>
      </c>
      <c r="E17" s="157" t="s">
        <v>106</v>
      </c>
      <c r="F17" s="211">
        <v>1</v>
      </c>
      <c r="G17" s="183">
        <v>1</v>
      </c>
      <c r="H17" s="183">
        <v>1</v>
      </c>
      <c r="I17" s="183">
        <v>1</v>
      </c>
      <c r="J17" s="183">
        <v>1</v>
      </c>
      <c r="K17" s="183">
        <v>1</v>
      </c>
      <c r="L17" s="183">
        <v>1</v>
      </c>
      <c r="M17" s="183">
        <v>1</v>
      </c>
      <c r="N17" s="183">
        <v>1</v>
      </c>
      <c r="O17" s="146"/>
      <c r="P17" s="146"/>
      <c r="Q17" s="146"/>
      <c r="R17" s="146"/>
      <c r="S17" s="146"/>
      <c r="T17" s="146"/>
    </row>
    <row r="18" spans="2:20" x14ac:dyDescent="0.25">
      <c r="B18" s="145"/>
      <c r="C18" s="212" t="s">
        <v>132</v>
      </c>
      <c r="D18" s="212" t="s">
        <v>109</v>
      </c>
      <c r="E18" s="212" t="s">
        <v>110</v>
      </c>
      <c r="F18" s="213">
        <v>0</v>
      </c>
      <c r="G18" s="214">
        <v>0</v>
      </c>
      <c r="H18" s="214">
        <v>0</v>
      </c>
      <c r="I18" s="214">
        <v>0</v>
      </c>
      <c r="J18" s="214">
        <v>0</v>
      </c>
      <c r="K18" s="214">
        <v>0</v>
      </c>
      <c r="L18" s="214">
        <v>0</v>
      </c>
      <c r="M18" s="214">
        <v>0</v>
      </c>
      <c r="N18" s="214">
        <v>0</v>
      </c>
      <c r="O18" s="158"/>
      <c r="P18" s="158"/>
      <c r="Q18" s="146"/>
      <c r="R18" s="146"/>
      <c r="S18" s="146"/>
      <c r="T18" s="146"/>
    </row>
    <row r="19" spans="2:20" x14ac:dyDescent="0.25">
      <c r="B19" s="145"/>
      <c r="C19" s="157" t="s">
        <v>111</v>
      </c>
      <c r="D19" s="157" t="s">
        <v>133</v>
      </c>
      <c r="E19" s="157" t="s">
        <v>134</v>
      </c>
      <c r="F19" s="211">
        <v>1</v>
      </c>
      <c r="G19" s="183">
        <v>1</v>
      </c>
      <c r="H19" s="183">
        <v>1</v>
      </c>
      <c r="I19" s="183">
        <v>1</v>
      </c>
      <c r="J19" s="183">
        <v>1</v>
      </c>
      <c r="K19" s="183">
        <v>1</v>
      </c>
      <c r="L19" s="183">
        <v>1</v>
      </c>
      <c r="M19" s="183">
        <v>1</v>
      </c>
      <c r="N19" s="183">
        <v>1</v>
      </c>
      <c r="O19" s="158"/>
      <c r="P19" s="158"/>
      <c r="Q19" s="146"/>
      <c r="R19" s="146"/>
      <c r="S19" s="146"/>
      <c r="T19" s="146"/>
    </row>
    <row r="20" spans="2:20" x14ac:dyDescent="0.25">
      <c r="B20" s="145"/>
      <c r="C20" s="212" t="s">
        <v>111</v>
      </c>
      <c r="D20" s="212" t="s">
        <v>135</v>
      </c>
      <c r="E20" s="212" t="s">
        <v>136</v>
      </c>
      <c r="F20" s="213">
        <v>0</v>
      </c>
      <c r="G20" s="214">
        <v>0</v>
      </c>
      <c r="H20" s="214">
        <v>0</v>
      </c>
      <c r="I20" s="214">
        <v>0</v>
      </c>
      <c r="J20" s="214">
        <v>0</v>
      </c>
      <c r="K20" s="214">
        <v>0</v>
      </c>
      <c r="L20" s="214">
        <v>0</v>
      </c>
      <c r="M20" s="214">
        <v>0</v>
      </c>
      <c r="N20" s="214">
        <v>0</v>
      </c>
      <c r="O20" s="158"/>
      <c r="P20" s="158"/>
      <c r="Q20" s="146"/>
      <c r="R20" s="146"/>
      <c r="S20" s="146"/>
      <c r="T20" s="146"/>
    </row>
    <row r="21" spans="2:20" x14ac:dyDescent="0.25">
      <c r="B21" s="145"/>
      <c r="C21" s="157" t="s">
        <v>137</v>
      </c>
      <c r="D21" s="157" t="s">
        <v>105</v>
      </c>
      <c r="E21" s="157" t="s">
        <v>138</v>
      </c>
      <c r="F21" s="211">
        <v>0.99082400000000004</v>
      </c>
      <c r="G21" s="183">
        <v>0.98877271794871791</v>
      </c>
      <c r="H21" s="183">
        <v>0.98620861538461535</v>
      </c>
      <c r="I21" s="183">
        <v>0.9836445128205128</v>
      </c>
      <c r="J21" s="183">
        <v>0.98108041025641024</v>
      </c>
      <c r="K21" s="183">
        <v>0.97851630769230769</v>
      </c>
      <c r="L21" s="183">
        <v>0.97595220512820513</v>
      </c>
      <c r="M21" s="183">
        <v>0.97338810256410258</v>
      </c>
      <c r="N21" s="183">
        <v>0.97082400000000002</v>
      </c>
      <c r="O21" s="158"/>
      <c r="P21" s="158"/>
      <c r="Q21" s="146"/>
      <c r="R21" s="146"/>
      <c r="S21" s="146"/>
      <c r="T21" s="146"/>
    </row>
    <row r="22" spans="2:20" x14ac:dyDescent="0.25">
      <c r="B22" s="145"/>
      <c r="C22" s="157" t="s">
        <v>137</v>
      </c>
      <c r="D22" s="157" t="s">
        <v>107</v>
      </c>
      <c r="E22" s="157" t="s">
        <v>108</v>
      </c>
      <c r="F22" s="215">
        <v>0</v>
      </c>
      <c r="G22" s="183">
        <v>2.0512820512820513E-3</v>
      </c>
      <c r="H22" s="183">
        <v>4.6153846153846149E-3</v>
      </c>
      <c r="I22" s="183">
        <v>7.1794871794871795E-3</v>
      </c>
      <c r="J22" s="183">
        <v>9.743589743589744E-3</v>
      </c>
      <c r="K22" s="183">
        <v>1.2307692307692308E-2</v>
      </c>
      <c r="L22" s="183">
        <v>1.4871794871794871E-2</v>
      </c>
      <c r="M22" s="183">
        <v>1.7435897435897435E-2</v>
      </c>
      <c r="N22" s="183">
        <v>0.02</v>
      </c>
      <c r="O22" s="158"/>
      <c r="P22" s="158"/>
      <c r="Q22" s="146"/>
      <c r="R22" s="146"/>
      <c r="S22" s="146"/>
      <c r="T22" s="146"/>
    </row>
    <row r="23" spans="2:20" x14ac:dyDescent="0.25">
      <c r="B23" s="145"/>
      <c r="C23" s="157" t="s">
        <v>137</v>
      </c>
      <c r="D23" s="157" t="s">
        <v>139</v>
      </c>
      <c r="E23" s="157" t="s">
        <v>140</v>
      </c>
      <c r="F23" s="215">
        <v>1.2160000000000001E-3</v>
      </c>
      <c r="G23" s="183">
        <v>1.2160000000000001E-3</v>
      </c>
      <c r="H23" s="183">
        <v>1.2160000000000001E-3</v>
      </c>
      <c r="I23" s="183">
        <v>1.2160000000000001E-3</v>
      </c>
      <c r="J23" s="183">
        <v>1.2160000000000001E-3</v>
      </c>
      <c r="K23" s="183">
        <v>1.2160000000000001E-3</v>
      </c>
      <c r="L23" s="183">
        <v>1.2160000000000001E-3</v>
      </c>
      <c r="M23" s="183">
        <v>1.2160000000000001E-3</v>
      </c>
      <c r="N23" s="183">
        <v>1.2160000000000001E-3</v>
      </c>
      <c r="O23" s="158"/>
      <c r="P23" s="158"/>
      <c r="Q23" s="146"/>
      <c r="R23" s="146"/>
      <c r="S23" s="146"/>
      <c r="T23" s="146"/>
    </row>
    <row r="24" spans="2:20" x14ac:dyDescent="0.25">
      <c r="B24" s="145"/>
      <c r="C24" s="157" t="s">
        <v>137</v>
      </c>
      <c r="D24" s="157" t="s">
        <v>141</v>
      </c>
      <c r="E24" s="157" t="s">
        <v>142</v>
      </c>
      <c r="F24" s="215">
        <v>7.9600000000000001E-3</v>
      </c>
      <c r="G24" s="183">
        <v>7.9600000000000001E-3</v>
      </c>
      <c r="H24" s="183">
        <v>7.9600000000000001E-3</v>
      </c>
      <c r="I24" s="183">
        <v>7.9600000000000001E-3</v>
      </c>
      <c r="J24" s="183">
        <v>7.9600000000000001E-3</v>
      </c>
      <c r="K24" s="183">
        <v>7.9600000000000001E-3</v>
      </c>
      <c r="L24" s="183">
        <v>7.9600000000000001E-3</v>
      </c>
      <c r="M24" s="183">
        <v>7.9600000000000001E-3</v>
      </c>
      <c r="N24" s="183">
        <v>7.9600000000000001E-3</v>
      </c>
      <c r="O24" s="158"/>
      <c r="P24" s="158"/>
      <c r="Q24" s="146"/>
      <c r="R24" s="146"/>
      <c r="S24" s="146"/>
      <c r="T24" s="146"/>
    </row>
    <row r="25" spans="2:20" x14ac:dyDescent="0.25">
      <c r="B25" s="145"/>
      <c r="C25" s="166" t="s">
        <v>137</v>
      </c>
      <c r="D25" s="166" t="s">
        <v>109</v>
      </c>
      <c r="E25" s="166" t="s">
        <v>110</v>
      </c>
      <c r="F25" s="216">
        <v>0</v>
      </c>
      <c r="G25" s="184">
        <v>0</v>
      </c>
      <c r="H25" s="184">
        <v>0</v>
      </c>
      <c r="I25" s="184">
        <v>0</v>
      </c>
      <c r="J25" s="184">
        <v>0</v>
      </c>
      <c r="K25" s="184">
        <v>0</v>
      </c>
      <c r="L25" s="184">
        <v>0</v>
      </c>
      <c r="M25" s="184">
        <v>0</v>
      </c>
      <c r="N25" s="184">
        <v>0</v>
      </c>
      <c r="O25" s="158"/>
      <c r="P25" s="158"/>
      <c r="Q25" s="146"/>
      <c r="R25" s="146"/>
      <c r="S25" s="146"/>
      <c r="T25" s="146"/>
    </row>
    <row r="26" spans="2:20" x14ac:dyDescent="0.25">
      <c r="B26" s="145"/>
      <c r="C26" s="157"/>
      <c r="D26" s="157"/>
      <c r="E26" s="157"/>
      <c r="F26" s="158"/>
      <c r="G26" s="158"/>
      <c r="H26" s="158"/>
      <c r="I26" s="159"/>
      <c r="J26" s="158"/>
      <c r="K26" s="158"/>
      <c r="L26" s="158"/>
      <c r="M26" s="159"/>
      <c r="N26" s="158"/>
      <c r="O26" s="158"/>
      <c r="P26" s="158"/>
      <c r="Q26" s="146"/>
      <c r="R26" s="146"/>
      <c r="S26" s="146"/>
      <c r="T26" s="146"/>
    </row>
    <row r="27" spans="2:20" x14ac:dyDescent="0.25">
      <c r="B27" s="145"/>
      <c r="C27" s="153" t="s">
        <v>112</v>
      </c>
      <c r="D27" s="146"/>
      <c r="E27" s="146"/>
      <c r="F27" s="146"/>
      <c r="G27" s="146"/>
      <c r="H27" s="146"/>
      <c r="I27" s="146"/>
      <c r="J27" s="146"/>
      <c r="K27" s="146"/>
      <c r="L27" s="146"/>
      <c r="M27" s="146"/>
      <c r="N27" s="146"/>
      <c r="O27" s="158"/>
      <c r="P27" s="158"/>
      <c r="Q27" s="146"/>
      <c r="R27" s="146"/>
      <c r="S27" s="146"/>
      <c r="T27" s="146"/>
    </row>
    <row r="28" spans="2:20" x14ac:dyDescent="0.25">
      <c r="B28" s="145"/>
      <c r="C28" s="147" t="s">
        <v>103</v>
      </c>
      <c r="D28" s="147" t="s">
        <v>102</v>
      </c>
      <c r="E28" s="147" t="s">
        <v>27</v>
      </c>
      <c r="F28" s="210">
        <v>2011</v>
      </c>
      <c r="G28" s="163">
        <v>2015</v>
      </c>
      <c r="H28" s="163">
        <v>2020</v>
      </c>
      <c r="I28" s="163">
        <v>2025</v>
      </c>
      <c r="J28" s="163">
        <v>2030</v>
      </c>
      <c r="K28" s="163">
        <v>2035</v>
      </c>
      <c r="L28" s="163">
        <v>2040</v>
      </c>
      <c r="M28" s="163">
        <v>2045</v>
      </c>
      <c r="N28" s="163">
        <v>2050</v>
      </c>
      <c r="O28" s="158"/>
      <c r="P28" s="158"/>
      <c r="Q28" s="146"/>
      <c r="R28" s="146"/>
      <c r="S28" s="146"/>
      <c r="T28" s="146"/>
    </row>
    <row r="29" spans="2:20" x14ac:dyDescent="0.25">
      <c r="B29" s="145"/>
      <c r="C29" s="157" t="s">
        <v>132</v>
      </c>
      <c r="D29" s="157" t="s">
        <v>105</v>
      </c>
      <c r="E29" s="157" t="s">
        <v>106</v>
      </c>
      <c r="F29" s="211">
        <v>1</v>
      </c>
      <c r="G29" s="183">
        <v>0.8666666666666667</v>
      </c>
      <c r="H29" s="183">
        <v>0.7</v>
      </c>
      <c r="I29" s="183">
        <v>0.7</v>
      </c>
      <c r="J29" s="183">
        <v>0.7</v>
      </c>
      <c r="K29" s="183">
        <v>0.7</v>
      </c>
      <c r="L29" s="183">
        <v>0.7</v>
      </c>
      <c r="M29" s="183">
        <v>0.7</v>
      </c>
      <c r="N29" s="183">
        <v>0.7</v>
      </c>
      <c r="O29" s="146"/>
      <c r="P29" s="146"/>
      <c r="Q29" s="146"/>
      <c r="R29" s="146"/>
      <c r="S29" s="146"/>
      <c r="T29" s="146"/>
    </row>
    <row r="30" spans="2:20" x14ac:dyDescent="0.25">
      <c r="B30" s="145"/>
      <c r="C30" s="212" t="s">
        <v>132</v>
      </c>
      <c r="D30" s="212" t="s">
        <v>109</v>
      </c>
      <c r="E30" s="212" t="s">
        <v>110</v>
      </c>
      <c r="F30" s="213">
        <v>0</v>
      </c>
      <c r="G30" s="214">
        <v>0.13333333333333333</v>
      </c>
      <c r="H30" s="214">
        <v>0.3</v>
      </c>
      <c r="I30" s="214">
        <v>0.3</v>
      </c>
      <c r="J30" s="214">
        <v>0.3</v>
      </c>
      <c r="K30" s="214">
        <v>0.3</v>
      </c>
      <c r="L30" s="214">
        <v>0.3</v>
      </c>
      <c r="M30" s="214">
        <v>0.3</v>
      </c>
      <c r="N30" s="214">
        <v>0.3</v>
      </c>
      <c r="O30" s="158"/>
      <c r="P30" s="158"/>
      <c r="Q30" s="146"/>
      <c r="R30" s="146"/>
      <c r="S30" s="146"/>
      <c r="T30" s="146"/>
    </row>
    <row r="31" spans="2:20" x14ac:dyDescent="0.25">
      <c r="B31" s="145"/>
      <c r="C31" s="157" t="s">
        <v>111</v>
      </c>
      <c r="D31" s="157" t="s">
        <v>133</v>
      </c>
      <c r="E31" s="157" t="s">
        <v>134</v>
      </c>
      <c r="F31" s="211">
        <v>1</v>
      </c>
      <c r="G31" s="183">
        <v>0.98974358974358978</v>
      </c>
      <c r="H31" s="183">
        <v>0.97692307692307689</v>
      </c>
      <c r="I31" s="183">
        <v>0.96410256410256412</v>
      </c>
      <c r="J31" s="183">
        <v>0.95128205128205123</v>
      </c>
      <c r="K31" s="183">
        <v>0.93846153846153846</v>
      </c>
      <c r="L31" s="183">
        <v>0.92564102564102568</v>
      </c>
      <c r="M31" s="183">
        <v>0.9128205128205128</v>
      </c>
      <c r="N31" s="183">
        <v>0.9</v>
      </c>
      <c r="O31" s="158"/>
      <c r="P31" s="158"/>
      <c r="Q31" s="146"/>
      <c r="R31" s="146"/>
      <c r="S31" s="146"/>
      <c r="T31" s="146"/>
    </row>
    <row r="32" spans="2:20" x14ac:dyDescent="0.25">
      <c r="B32" s="145"/>
      <c r="C32" s="212" t="s">
        <v>111</v>
      </c>
      <c r="D32" s="212" t="s">
        <v>135</v>
      </c>
      <c r="E32" s="212" t="s">
        <v>136</v>
      </c>
      <c r="F32" s="213">
        <v>0</v>
      </c>
      <c r="G32" s="214">
        <v>1.0256410256410256E-2</v>
      </c>
      <c r="H32" s="214">
        <v>2.3076923076923078E-2</v>
      </c>
      <c r="I32" s="214">
        <v>3.5897435897435895E-2</v>
      </c>
      <c r="J32" s="214">
        <v>4.8717948717948718E-2</v>
      </c>
      <c r="K32" s="214">
        <v>6.1538461538461542E-2</v>
      </c>
      <c r="L32" s="214">
        <v>7.4358974358974358E-2</v>
      </c>
      <c r="M32" s="214">
        <v>8.7179487179487175E-2</v>
      </c>
      <c r="N32" s="214">
        <v>0.1</v>
      </c>
      <c r="O32" s="158"/>
      <c r="P32" s="158"/>
      <c r="Q32" s="146"/>
      <c r="R32" s="146"/>
      <c r="S32" s="146"/>
      <c r="T32" s="146"/>
    </row>
    <row r="33" spans="2:20" x14ac:dyDescent="0.25">
      <c r="B33" s="145"/>
      <c r="C33" s="157" t="s">
        <v>137</v>
      </c>
      <c r="D33" s="157" t="s">
        <v>105</v>
      </c>
      <c r="E33" s="157" t="s">
        <v>138</v>
      </c>
      <c r="F33" s="211">
        <v>0.99082400000000004</v>
      </c>
      <c r="G33" s="183">
        <v>0.98569579487179482</v>
      </c>
      <c r="H33" s="183">
        <v>0.97928553846153843</v>
      </c>
      <c r="I33" s="183">
        <v>0.97287528205128204</v>
      </c>
      <c r="J33" s="183">
        <v>0.96646502564102565</v>
      </c>
      <c r="K33" s="183">
        <v>0.96005476923076927</v>
      </c>
      <c r="L33" s="183">
        <v>0.95364451282051277</v>
      </c>
      <c r="M33" s="183">
        <v>0.94723425641025638</v>
      </c>
      <c r="N33" s="183">
        <v>0.94082399999999999</v>
      </c>
      <c r="O33" s="158"/>
      <c r="P33" s="158"/>
      <c r="Q33" s="146"/>
      <c r="R33" s="146"/>
      <c r="S33" s="146"/>
      <c r="T33" s="146"/>
    </row>
    <row r="34" spans="2:20" x14ac:dyDescent="0.25">
      <c r="B34" s="145"/>
      <c r="C34" s="157" t="s">
        <v>137</v>
      </c>
      <c r="D34" s="157" t="s">
        <v>107</v>
      </c>
      <c r="E34" s="157" t="s">
        <v>108</v>
      </c>
      <c r="F34" s="211">
        <v>0</v>
      </c>
      <c r="G34" s="183">
        <v>5.1282051282051282E-3</v>
      </c>
      <c r="H34" s="183">
        <v>1.1538461538461539E-2</v>
      </c>
      <c r="I34" s="183">
        <v>1.7948717948717947E-2</v>
      </c>
      <c r="J34" s="183">
        <v>2.4358974358974359E-2</v>
      </c>
      <c r="K34" s="183">
        <v>3.0769230769230771E-2</v>
      </c>
      <c r="L34" s="183">
        <v>3.7179487179487179E-2</v>
      </c>
      <c r="M34" s="183">
        <v>4.3589743589743588E-2</v>
      </c>
      <c r="N34" s="183">
        <v>0.05</v>
      </c>
      <c r="O34" s="158"/>
      <c r="P34" s="158"/>
      <c r="Q34" s="146"/>
      <c r="R34" s="146"/>
      <c r="S34" s="146"/>
      <c r="T34" s="146"/>
    </row>
    <row r="35" spans="2:20" x14ac:dyDescent="0.25">
      <c r="B35" s="145"/>
      <c r="C35" s="157" t="s">
        <v>137</v>
      </c>
      <c r="D35" s="157" t="s">
        <v>139</v>
      </c>
      <c r="E35" s="157" t="s">
        <v>140</v>
      </c>
      <c r="F35" s="211">
        <v>1.2160000000000001E-3</v>
      </c>
      <c r="G35" s="183">
        <v>1.2160000000000001E-3</v>
      </c>
      <c r="H35" s="183">
        <v>1.2160000000000001E-3</v>
      </c>
      <c r="I35" s="183">
        <v>1.2160000000000001E-3</v>
      </c>
      <c r="J35" s="183">
        <v>1.2160000000000001E-3</v>
      </c>
      <c r="K35" s="183">
        <v>1.2160000000000001E-3</v>
      </c>
      <c r="L35" s="183">
        <v>1.2160000000000001E-3</v>
      </c>
      <c r="M35" s="183">
        <v>1.2160000000000001E-3</v>
      </c>
      <c r="N35" s="183">
        <v>1.2160000000000001E-3</v>
      </c>
      <c r="O35" s="158"/>
      <c r="P35" s="158"/>
      <c r="Q35" s="146"/>
      <c r="R35" s="146"/>
      <c r="S35" s="146"/>
      <c r="T35" s="146"/>
    </row>
    <row r="36" spans="2:20" x14ac:dyDescent="0.25">
      <c r="B36" s="145"/>
      <c r="C36" s="157" t="s">
        <v>137</v>
      </c>
      <c r="D36" s="157" t="s">
        <v>141</v>
      </c>
      <c r="E36" s="157" t="s">
        <v>142</v>
      </c>
      <c r="F36" s="211">
        <v>7.9600000000000001E-3</v>
      </c>
      <c r="G36" s="183">
        <v>7.9600000000000001E-3</v>
      </c>
      <c r="H36" s="183">
        <v>7.9600000000000001E-3</v>
      </c>
      <c r="I36" s="183">
        <v>7.9600000000000001E-3</v>
      </c>
      <c r="J36" s="183">
        <v>7.9600000000000001E-3</v>
      </c>
      <c r="K36" s="183">
        <v>7.9600000000000001E-3</v>
      </c>
      <c r="L36" s="183">
        <v>7.9600000000000001E-3</v>
      </c>
      <c r="M36" s="183">
        <v>7.9600000000000001E-3</v>
      </c>
      <c r="N36" s="183">
        <v>7.9600000000000001E-3</v>
      </c>
      <c r="O36" s="158"/>
      <c r="P36" s="158"/>
      <c r="Q36" s="146"/>
      <c r="R36" s="146"/>
      <c r="S36" s="146"/>
      <c r="T36" s="146"/>
    </row>
    <row r="37" spans="2:20" x14ac:dyDescent="0.25">
      <c r="B37" s="145"/>
      <c r="C37" s="166" t="s">
        <v>137</v>
      </c>
      <c r="D37" s="166" t="s">
        <v>109</v>
      </c>
      <c r="E37" s="166" t="s">
        <v>110</v>
      </c>
      <c r="F37" s="216">
        <v>0</v>
      </c>
      <c r="G37" s="184">
        <v>0</v>
      </c>
      <c r="H37" s="184">
        <v>0</v>
      </c>
      <c r="I37" s="184">
        <v>0</v>
      </c>
      <c r="J37" s="184">
        <v>0</v>
      </c>
      <c r="K37" s="184">
        <v>0</v>
      </c>
      <c r="L37" s="184">
        <v>0</v>
      </c>
      <c r="M37" s="184">
        <v>0</v>
      </c>
      <c r="N37" s="184">
        <v>0</v>
      </c>
      <c r="O37" s="158"/>
      <c r="P37" s="158"/>
      <c r="Q37" s="146"/>
      <c r="R37" s="146"/>
      <c r="S37" s="146"/>
      <c r="T37" s="146"/>
    </row>
    <row r="38" spans="2:20" x14ac:dyDescent="0.25">
      <c r="B38" s="145"/>
      <c r="C38" s="157"/>
      <c r="D38" s="157"/>
      <c r="E38" s="157"/>
      <c r="F38" s="158"/>
      <c r="G38" s="158"/>
      <c r="H38" s="158"/>
      <c r="I38" s="159"/>
      <c r="J38" s="158"/>
      <c r="K38" s="158"/>
      <c r="L38" s="158"/>
      <c r="M38" s="159"/>
      <c r="N38" s="158"/>
      <c r="O38" s="158"/>
      <c r="P38" s="158"/>
      <c r="Q38" s="146"/>
      <c r="R38" s="146"/>
      <c r="S38" s="146"/>
      <c r="T38" s="146"/>
    </row>
    <row r="39" spans="2:20" x14ac:dyDescent="0.25">
      <c r="B39" s="145"/>
      <c r="C39" s="153" t="s">
        <v>113</v>
      </c>
      <c r="D39" s="146"/>
      <c r="E39" s="146"/>
      <c r="F39" s="146"/>
      <c r="G39" s="146"/>
      <c r="H39" s="146"/>
      <c r="I39" s="146"/>
      <c r="J39" s="146"/>
      <c r="K39" s="146"/>
      <c r="L39" s="146"/>
      <c r="M39" s="146"/>
      <c r="N39" s="146"/>
      <c r="O39" s="158"/>
      <c r="P39" s="158"/>
      <c r="Q39" s="146"/>
      <c r="R39" s="146"/>
      <c r="S39" s="146"/>
      <c r="T39" s="146"/>
    </row>
    <row r="40" spans="2:20" x14ac:dyDescent="0.25">
      <c r="B40" s="145"/>
      <c r="C40" s="147" t="s">
        <v>103</v>
      </c>
      <c r="D40" s="147" t="s">
        <v>102</v>
      </c>
      <c r="E40" s="147" t="s">
        <v>27</v>
      </c>
      <c r="F40" s="210">
        <v>2011</v>
      </c>
      <c r="G40" s="163">
        <v>2015</v>
      </c>
      <c r="H40" s="163">
        <v>2020</v>
      </c>
      <c r="I40" s="163">
        <v>2025</v>
      </c>
      <c r="J40" s="163">
        <v>2030</v>
      </c>
      <c r="K40" s="163">
        <v>2035</v>
      </c>
      <c r="L40" s="163">
        <v>2040</v>
      </c>
      <c r="M40" s="163">
        <v>2045</v>
      </c>
      <c r="N40" s="163">
        <v>2050</v>
      </c>
      <c r="O40" s="158"/>
      <c r="P40" s="158"/>
      <c r="Q40" s="146"/>
      <c r="R40" s="146"/>
      <c r="S40" s="146"/>
      <c r="T40" s="146"/>
    </row>
    <row r="41" spans="2:20" x14ac:dyDescent="0.25">
      <c r="B41" s="145"/>
      <c r="C41" s="157" t="s">
        <v>132</v>
      </c>
      <c r="D41" s="157" t="s">
        <v>105</v>
      </c>
      <c r="E41" s="157" t="s">
        <v>106</v>
      </c>
      <c r="F41" s="211">
        <v>1</v>
      </c>
      <c r="G41" s="183">
        <v>0.8666666666666667</v>
      </c>
      <c r="H41" s="183">
        <v>0.7</v>
      </c>
      <c r="I41" s="183">
        <v>0.68333333333333335</v>
      </c>
      <c r="J41" s="183">
        <v>0.66666666666666674</v>
      </c>
      <c r="K41" s="183">
        <v>0.65</v>
      </c>
      <c r="L41" s="183">
        <v>0.6333333333333333</v>
      </c>
      <c r="M41" s="183">
        <v>0.6166666666666667</v>
      </c>
      <c r="N41" s="183">
        <v>0.6</v>
      </c>
      <c r="O41" s="146"/>
      <c r="P41" s="146"/>
      <c r="Q41" s="146"/>
      <c r="R41" s="146"/>
      <c r="S41" s="146"/>
      <c r="T41" s="146"/>
    </row>
    <row r="42" spans="2:20" x14ac:dyDescent="0.25">
      <c r="B42" s="145"/>
      <c r="C42" s="212" t="s">
        <v>132</v>
      </c>
      <c r="D42" s="212" t="s">
        <v>109</v>
      </c>
      <c r="E42" s="212" t="s">
        <v>110</v>
      </c>
      <c r="F42" s="213">
        <v>0</v>
      </c>
      <c r="G42" s="214">
        <v>0.13333333333333333</v>
      </c>
      <c r="H42" s="214">
        <v>0.3</v>
      </c>
      <c r="I42" s="214">
        <v>0.31666666666666665</v>
      </c>
      <c r="J42" s="214">
        <v>0.33333333333333331</v>
      </c>
      <c r="K42" s="214">
        <v>0.35</v>
      </c>
      <c r="L42" s="214">
        <v>0.3666666666666667</v>
      </c>
      <c r="M42" s="214">
        <v>0.38333333333333336</v>
      </c>
      <c r="N42" s="214">
        <v>0.4</v>
      </c>
      <c r="O42" s="158"/>
      <c r="P42" s="158"/>
      <c r="Q42" s="146"/>
      <c r="R42" s="146"/>
      <c r="S42" s="146"/>
      <c r="T42" s="146"/>
    </row>
    <row r="43" spans="2:20" x14ac:dyDescent="0.25">
      <c r="B43" s="145"/>
      <c r="C43" s="157" t="s">
        <v>111</v>
      </c>
      <c r="D43" s="157" t="s">
        <v>133</v>
      </c>
      <c r="E43" s="157" t="s">
        <v>134</v>
      </c>
      <c r="F43" s="211">
        <v>1</v>
      </c>
      <c r="G43" s="183">
        <v>0.98461538461538467</v>
      </c>
      <c r="H43" s="183">
        <v>0.9653846153846154</v>
      </c>
      <c r="I43" s="183">
        <v>0.94615384615384612</v>
      </c>
      <c r="J43" s="183">
        <v>0.92692307692307696</v>
      </c>
      <c r="K43" s="183">
        <v>0.90769230769230769</v>
      </c>
      <c r="L43" s="183">
        <v>0.88846153846153841</v>
      </c>
      <c r="M43" s="183">
        <v>0.86923076923076925</v>
      </c>
      <c r="N43" s="183">
        <v>0.85</v>
      </c>
      <c r="O43" s="158"/>
      <c r="P43" s="158"/>
      <c r="Q43" s="146"/>
      <c r="R43" s="146"/>
      <c r="S43" s="146"/>
      <c r="T43" s="146"/>
    </row>
    <row r="44" spans="2:20" x14ac:dyDescent="0.25">
      <c r="B44" s="145"/>
      <c r="C44" s="212" t="s">
        <v>111</v>
      </c>
      <c r="D44" s="212" t="s">
        <v>135</v>
      </c>
      <c r="E44" s="212" t="s">
        <v>136</v>
      </c>
      <c r="F44" s="213">
        <v>0</v>
      </c>
      <c r="G44" s="214">
        <v>1.5384615384615384E-2</v>
      </c>
      <c r="H44" s="214">
        <v>3.461538461538461E-2</v>
      </c>
      <c r="I44" s="214">
        <v>5.3846153846153842E-2</v>
      </c>
      <c r="J44" s="214">
        <v>7.3076923076923067E-2</v>
      </c>
      <c r="K44" s="214">
        <v>9.2307692307692299E-2</v>
      </c>
      <c r="L44" s="214">
        <v>0.11153846153846153</v>
      </c>
      <c r="M44" s="214">
        <v>0.13076923076923075</v>
      </c>
      <c r="N44" s="214">
        <v>0.15</v>
      </c>
      <c r="O44" s="158"/>
      <c r="P44" s="158"/>
      <c r="Q44" s="146"/>
      <c r="R44" s="146"/>
      <c r="S44" s="146"/>
      <c r="T44" s="146"/>
    </row>
    <row r="45" spans="2:20" x14ac:dyDescent="0.25">
      <c r="B45" s="145"/>
      <c r="C45" s="157" t="s">
        <v>137</v>
      </c>
      <c r="D45" s="157" t="s">
        <v>105</v>
      </c>
      <c r="E45" s="157" t="s">
        <v>138</v>
      </c>
      <c r="F45" s="211">
        <v>0.99082400000000004</v>
      </c>
      <c r="G45" s="183">
        <v>0.98056758974358971</v>
      </c>
      <c r="H45" s="183">
        <v>0.96774707692307693</v>
      </c>
      <c r="I45" s="183">
        <v>0.95492656410256416</v>
      </c>
      <c r="J45" s="183">
        <v>0.94210605128205127</v>
      </c>
      <c r="K45" s="183">
        <v>0.9292855384615385</v>
      </c>
      <c r="L45" s="183">
        <v>0.91646502564102561</v>
      </c>
      <c r="M45" s="183">
        <v>0.90364451282051284</v>
      </c>
      <c r="N45" s="183">
        <v>0.89082400000000006</v>
      </c>
      <c r="O45" s="158"/>
      <c r="P45" s="158"/>
      <c r="Q45" s="146"/>
      <c r="R45" s="146"/>
      <c r="S45" s="146"/>
      <c r="T45" s="146"/>
    </row>
    <row r="46" spans="2:20" x14ac:dyDescent="0.25">
      <c r="B46" s="145"/>
      <c r="C46" s="157" t="s">
        <v>137</v>
      </c>
      <c r="D46" s="157" t="s">
        <v>107</v>
      </c>
      <c r="E46" s="157" t="s">
        <v>108</v>
      </c>
      <c r="F46" s="211">
        <v>0</v>
      </c>
      <c r="G46" s="183">
        <v>1.0256410256410256E-2</v>
      </c>
      <c r="H46" s="183">
        <v>2.3076923076923078E-2</v>
      </c>
      <c r="I46" s="183">
        <v>3.5897435897435895E-2</v>
      </c>
      <c r="J46" s="183">
        <v>4.8717948717948718E-2</v>
      </c>
      <c r="K46" s="183">
        <v>6.1538461538461542E-2</v>
      </c>
      <c r="L46" s="183">
        <v>7.4358974358974358E-2</v>
      </c>
      <c r="M46" s="183">
        <v>8.7179487179487175E-2</v>
      </c>
      <c r="N46" s="183">
        <v>0.1</v>
      </c>
      <c r="O46" s="158"/>
      <c r="P46" s="158"/>
      <c r="Q46" s="146"/>
      <c r="R46" s="146"/>
      <c r="S46" s="146"/>
      <c r="T46" s="146"/>
    </row>
    <row r="47" spans="2:20" x14ac:dyDescent="0.25">
      <c r="B47" s="145"/>
      <c r="C47" s="157" t="s">
        <v>137</v>
      </c>
      <c r="D47" s="157" t="s">
        <v>139</v>
      </c>
      <c r="E47" s="157" t="s">
        <v>140</v>
      </c>
      <c r="F47" s="211">
        <v>1.2160000000000001E-3</v>
      </c>
      <c r="G47" s="183">
        <v>1.2160000000000001E-3</v>
      </c>
      <c r="H47" s="183">
        <v>1.2160000000000001E-3</v>
      </c>
      <c r="I47" s="183">
        <v>1.2160000000000001E-3</v>
      </c>
      <c r="J47" s="183">
        <v>1.2160000000000001E-3</v>
      </c>
      <c r="K47" s="183">
        <v>1.2160000000000001E-3</v>
      </c>
      <c r="L47" s="183">
        <v>1.2160000000000001E-3</v>
      </c>
      <c r="M47" s="183">
        <v>1.2160000000000001E-3</v>
      </c>
      <c r="N47" s="183">
        <v>1.2160000000000001E-3</v>
      </c>
      <c r="O47" s="158"/>
      <c r="P47" s="158"/>
      <c r="Q47" s="146"/>
      <c r="R47" s="146"/>
      <c r="S47" s="146"/>
      <c r="T47" s="146"/>
    </row>
    <row r="48" spans="2:20" x14ac:dyDescent="0.25">
      <c r="B48" s="145"/>
      <c r="C48" s="157" t="s">
        <v>137</v>
      </c>
      <c r="D48" s="157" t="s">
        <v>141</v>
      </c>
      <c r="E48" s="157" t="s">
        <v>142</v>
      </c>
      <c r="F48" s="211">
        <v>7.9600000000000001E-3</v>
      </c>
      <c r="G48" s="183">
        <v>7.9600000000000001E-3</v>
      </c>
      <c r="H48" s="183">
        <v>7.9600000000000001E-3</v>
      </c>
      <c r="I48" s="183">
        <v>7.9600000000000001E-3</v>
      </c>
      <c r="J48" s="183">
        <v>7.9600000000000001E-3</v>
      </c>
      <c r="K48" s="183">
        <v>7.9600000000000001E-3</v>
      </c>
      <c r="L48" s="183">
        <v>7.9600000000000001E-3</v>
      </c>
      <c r="M48" s="183">
        <v>7.9600000000000001E-3</v>
      </c>
      <c r="N48" s="183">
        <v>7.9600000000000001E-3</v>
      </c>
      <c r="O48" s="158"/>
      <c r="P48" s="158"/>
      <c r="Q48" s="146"/>
      <c r="R48" s="146"/>
      <c r="S48" s="146"/>
      <c r="T48" s="146"/>
    </row>
    <row r="49" spans="2:20" x14ac:dyDescent="0.25">
      <c r="B49" s="145"/>
      <c r="C49" s="166" t="s">
        <v>137</v>
      </c>
      <c r="D49" s="166" t="s">
        <v>109</v>
      </c>
      <c r="E49" s="166" t="s">
        <v>110</v>
      </c>
      <c r="F49" s="216">
        <v>0</v>
      </c>
      <c r="G49" s="184">
        <v>0</v>
      </c>
      <c r="H49" s="184">
        <v>0</v>
      </c>
      <c r="I49" s="184">
        <v>0</v>
      </c>
      <c r="J49" s="184">
        <v>0</v>
      </c>
      <c r="K49" s="184">
        <v>0</v>
      </c>
      <c r="L49" s="184">
        <v>0</v>
      </c>
      <c r="M49" s="184">
        <v>0</v>
      </c>
      <c r="N49" s="184">
        <v>0</v>
      </c>
      <c r="O49" s="158"/>
      <c r="P49" s="158"/>
      <c r="Q49" s="146"/>
      <c r="R49" s="146"/>
      <c r="S49" s="146"/>
      <c r="T49" s="146"/>
    </row>
    <row r="50" spans="2:20" x14ac:dyDescent="0.25">
      <c r="B50" s="145"/>
      <c r="C50" s="157"/>
      <c r="D50" s="157"/>
      <c r="E50" s="157"/>
      <c r="F50" s="158"/>
      <c r="G50" s="158"/>
      <c r="H50" s="158"/>
      <c r="I50" s="159"/>
      <c r="J50" s="158"/>
      <c r="K50" s="158"/>
      <c r="L50" s="158"/>
      <c r="M50" s="159"/>
      <c r="N50" s="158"/>
      <c r="O50" s="158"/>
      <c r="P50" s="158"/>
      <c r="Q50" s="146"/>
      <c r="R50" s="146"/>
      <c r="S50" s="146"/>
      <c r="T50" s="146"/>
    </row>
    <row r="51" spans="2:20" x14ac:dyDescent="0.25">
      <c r="B51" s="145"/>
      <c r="C51" s="153" t="s">
        <v>114</v>
      </c>
      <c r="D51" s="146"/>
      <c r="E51" s="146"/>
      <c r="F51" s="146"/>
      <c r="G51" s="146"/>
      <c r="H51" s="146"/>
      <c r="I51" s="146"/>
      <c r="J51" s="146"/>
      <c r="K51" s="146"/>
      <c r="L51" s="146"/>
      <c r="M51" s="146"/>
      <c r="N51" s="146"/>
      <c r="O51" s="158"/>
      <c r="P51" s="158"/>
      <c r="Q51" s="146"/>
      <c r="R51" s="146"/>
      <c r="S51" s="146"/>
      <c r="T51" s="146"/>
    </row>
    <row r="52" spans="2:20" x14ac:dyDescent="0.25">
      <c r="B52" s="145"/>
      <c r="C52" s="147" t="s">
        <v>103</v>
      </c>
      <c r="D52" s="147" t="s">
        <v>102</v>
      </c>
      <c r="E52" s="147" t="s">
        <v>27</v>
      </c>
      <c r="F52" s="210">
        <v>2011</v>
      </c>
      <c r="G52" s="163">
        <v>2015</v>
      </c>
      <c r="H52" s="163">
        <v>2020</v>
      </c>
      <c r="I52" s="163">
        <v>2025</v>
      </c>
      <c r="J52" s="163">
        <v>2030</v>
      </c>
      <c r="K52" s="163">
        <v>2035</v>
      </c>
      <c r="L52" s="163">
        <v>2040</v>
      </c>
      <c r="M52" s="163">
        <v>2045</v>
      </c>
      <c r="N52" s="163">
        <v>2050</v>
      </c>
      <c r="O52" s="165"/>
      <c r="P52" s="155"/>
      <c r="Q52" s="146"/>
      <c r="R52" s="146"/>
      <c r="S52" s="146"/>
      <c r="T52" s="146"/>
    </row>
    <row r="53" spans="2:20" x14ac:dyDescent="0.25">
      <c r="B53" s="145"/>
      <c r="C53" s="157" t="s">
        <v>132</v>
      </c>
      <c r="D53" s="157" t="s">
        <v>105</v>
      </c>
      <c r="E53" s="157" t="s">
        <v>106</v>
      </c>
      <c r="F53" s="211">
        <v>1</v>
      </c>
      <c r="G53" s="183">
        <v>0.8666666666666667</v>
      </c>
      <c r="H53" s="183">
        <v>0.7</v>
      </c>
      <c r="I53" s="183">
        <v>0.60666666666666669</v>
      </c>
      <c r="J53" s="183">
        <v>0.57333333333333325</v>
      </c>
      <c r="K53" s="183">
        <v>0.54</v>
      </c>
      <c r="L53" s="183">
        <v>0.5066666666666666</v>
      </c>
      <c r="M53" s="183">
        <v>0.47333333333333333</v>
      </c>
      <c r="N53" s="183">
        <v>0.5</v>
      </c>
      <c r="O53" s="146"/>
      <c r="P53" s="146"/>
      <c r="Q53" s="146"/>
      <c r="R53" s="146"/>
      <c r="S53" s="146"/>
      <c r="T53" s="146"/>
    </row>
    <row r="54" spans="2:20" x14ac:dyDescent="0.25">
      <c r="B54" s="145"/>
      <c r="C54" s="212" t="s">
        <v>132</v>
      </c>
      <c r="D54" s="212" t="s">
        <v>109</v>
      </c>
      <c r="E54" s="212" t="s">
        <v>110</v>
      </c>
      <c r="F54" s="213">
        <v>0</v>
      </c>
      <c r="G54" s="214">
        <v>0.13333333333333333</v>
      </c>
      <c r="H54" s="214">
        <v>0.3</v>
      </c>
      <c r="I54" s="214">
        <v>0.33333333333333331</v>
      </c>
      <c r="J54" s="214">
        <v>0.36666666666666664</v>
      </c>
      <c r="K54" s="214">
        <v>0.4</v>
      </c>
      <c r="L54" s="214">
        <v>0.43333333333333335</v>
      </c>
      <c r="M54" s="214">
        <v>0.46666666666666667</v>
      </c>
      <c r="N54" s="214">
        <v>0.5</v>
      </c>
      <c r="O54" s="158"/>
      <c r="P54" s="158"/>
      <c r="Q54" s="146"/>
      <c r="R54" s="146"/>
      <c r="S54" s="146"/>
      <c r="T54" s="146"/>
    </row>
    <row r="55" spans="2:20" x14ac:dyDescent="0.25">
      <c r="B55" s="145"/>
      <c r="C55" s="157" t="s">
        <v>111</v>
      </c>
      <c r="D55" s="157" t="s">
        <v>133</v>
      </c>
      <c r="E55" s="157" t="s">
        <v>134</v>
      </c>
      <c r="F55" s="211">
        <v>1</v>
      </c>
      <c r="G55" s="183">
        <v>0.96923076923076923</v>
      </c>
      <c r="H55" s="183">
        <v>0.93076923076923079</v>
      </c>
      <c r="I55" s="183">
        <v>0.89230769230769236</v>
      </c>
      <c r="J55" s="183">
        <v>0.85384615384615392</v>
      </c>
      <c r="K55" s="183">
        <v>0.81538461538461537</v>
      </c>
      <c r="L55" s="183">
        <v>0.77692307692307694</v>
      </c>
      <c r="M55" s="183">
        <v>0.7384615384615385</v>
      </c>
      <c r="N55" s="183">
        <v>0.7</v>
      </c>
      <c r="O55" s="158"/>
      <c r="P55" s="158"/>
      <c r="Q55" s="146"/>
      <c r="R55" s="146"/>
      <c r="S55" s="146"/>
      <c r="T55" s="146"/>
    </row>
    <row r="56" spans="2:20" x14ac:dyDescent="0.25">
      <c r="B56" s="145"/>
      <c r="C56" s="212" t="s">
        <v>111</v>
      </c>
      <c r="D56" s="212" t="s">
        <v>135</v>
      </c>
      <c r="E56" s="212" t="s">
        <v>136</v>
      </c>
      <c r="F56" s="213">
        <v>0</v>
      </c>
      <c r="G56" s="214">
        <v>3.0769230769230767E-2</v>
      </c>
      <c r="H56" s="214">
        <v>6.9230769230769221E-2</v>
      </c>
      <c r="I56" s="214">
        <v>0.10769230769230768</v>
      </c>
      <c r="J56" s="214">
        <v>0.14615384615384613</v>
      </c>
      <c r="K56" s="214">
        <v>0.1846153846153846</v>
      </c>
      <c r="L56" s="214">
        <v>0.22307692307692306</v>
      </c>
      <c r="M56" s="214">
        <v>0.2615384615384615</v>
      </c>
      <c r="N56" s="214">
        <v>0.3</v>
      </c>
      <c r="O56" s="158"/>
      <c r="P56" s="158"/>
      <c r="Q56" s="146"/>
      <c r="R56" s="146"/>
      <c r="S56" s="146"/>
      <c r="T56" s="146"/>
    </row>
    <row r="57" spans="2:20" x14ac:dyDescent="0.25">
      <c r="B57" s="145"/>
      <c r="C57" s="157" t="s">
        <v>137</v>
      </c>
      <c r="D57" s="157" t="s">
        <v>105</v>
      </c>
      <c r="E57" s="157" t="s">
        <v>138</v>
      </c>
      <c r="F57" s="211">
        <v>0.99082400000000004</v>
      </c>
      <c r="G57" s="183">
        <v>0.97031117948717949</v>
      </c>
      <c r="H57" s="183">
        <v>0.94467015384615383</v>
      </c>
      <c r="I57" s="183">
        <v>0.91902912820512817</v>
      </c>
      <c r="J57" s="183">
        <v>0.89338810256410262</v>
      </c>
      <c r="K57" s="183">
        <v>0.86774707692307695</v>
      </c>
      <c r="L57" s="183">
        <v>0.84210605128205129</v>
      </c>
      <c r="M57" s="183">
        <v>0.81646502564102563</v>
      </c>
      <c r="N57" s="183">
        <v>0.79082399999999997</v>
      </c>
      <c r="O57" s="158"/>
      <c r="P57" s="158"/>
      <c r="Q57" s="146"/>
      <c r="R57" s="146"/>
      <c r="S57" s="146"/>
      <c r="T57" s="146"/>
    </row>
    <row r="58" spans="2:20" x14ac:dyDescent="0.25">
      <c r="B58" s="145"/>
      <c r="C58" s="157" t="s">
        <v>137</v>
      </c>
      <c r="D58" s="157" t="s">
        <v>107</v>
      </c>
      <c r="E58" s="157" t="s">
        <v>108</v>
      </c>
      <c r="F58" s="211">
        <v>0</v>
      </c>
      <c r="G58" s="183">
        <v>2.0512820512820513E-2</v>
      </c>
      <c r="H58" s="183">
        <v>4.6153846153846156E-2</v>
      </c>
      <c r="I58" s="183">
        <v>7.179487179487179E-2</v>
      </c>
      <c r="J58" s="183">
        <v>9.7435897435897437E-2</v>
      </c>
      <c r="K58" s="183">
        <v>0.12307692307692308</v>
      </c>
      <c r="L58" s="183">
        <v>0.14871794871794872</v>
      </c>
      <c r="M58" s="183">
        <v>0.17435897435897435</v>
      </c>
      <c r="N58" s="183">
        <v>0.2</v>
      </c>
      <c r="O58" s="158"/>
      <c r="P58" s="158"/>
      <c r="Q58" s="146"/>
      <c r="R58" s="146"/>
      <c r="S58" s="146"/>
      <c r="T58" s="146"/>
    </row>
    <row r="59" spans="2:20" x14ac:dyDescent="0.25">
      <c r="B59" s="145"/>
      <c r="C59" s="157" t="s">
        <v>137</v>
      </c>
      <c r="D59" s="157" t="s">
        <v>139</v>
      </c>
      <c r="E59" s="157" t="s">
        <v>140</v>
      </c>
      <c r="F59" s="211">
        <v>1.2160000000000001E-3</v>
      </c>
      <c r="G59" s="183">
        <v>1.2160000000000001E-3</v>
      </c>
      <c r="H59" s="183">
        <v>1.2160000000000001E-3</v>
      </c>
      <c r="I59" s="183">
        <v>1.2160000000000001E-3</v>
      </c>
      <c r="J59" s="183">
        <v>1.2160000000000001E-3</v>
      </c>
      <c r="K59" s="183">
        <v>1.2160000000000001E-3</v>
      </c>
      <c r="L59" s="183">
        <v>1.2160000000000001E-3</v>
      </c>
      <c r="M59" s="183">
        <v>1.2160000000000001E-3</v>
      </c>
      <c r="N59" s="183">
        <v>1.2160000000000001E-3</v>
      </c>
      <c r="O59" s="158"/>
      <c r="P59" s="158"/>
      <c r="Q59" s="146"/>
      <c r="R59" s="146"/>
      <c r="S59" s="146"/>
      <c r="T59" s="146"/>
    </row>
    <row r="60" spans="2:20" x14ac:dyDescent="0.25">
      <c r="B60" s="145"/>
      <c r="C60" s="157" t="s">
        <v>137</v>
      </c>
      <c r="D60" s="157" t="s">
        <v>141</v>
      </c>
      <c r="E60" s="157" t="s">
        <v>142</v>
      </c>
      <c r="F60" s="211">
        <v>7.9600000000000001E-3</v>
      </c>
      <c r="G60" s="183">
        <v>7.9600000000000001E-3</v>
      </c>
      <c r="H60" s="183">
        <v>7.9600000000000001E-3</v>
      </c>
      <c r="I60" s="183">
        <v>7.9600000000000001E-3</v>
      </c>
      <c r="J60" s="183">
        <v>7.9600000000000001E-3</v>
      </c>
      <c r="K60" s="183">
        <v>7.9600000000000001E-3</v>
      </c>
      <c r="L60" s="183">
        <v>7.9600000000000001E-3</v>
      </c>
      <c r="M60" s="183">
        <v>7.9600000000000001E-3</v>
      </c>
      <c r="N60" s="183">
        <v>7.9600000000000001E-3</v>
      </c>
      <c r="O60" s="158"/>
      <c r="P60" s="158"/>
      <c r="Q60" s="146"/>
      <c r="R60" s="146"/>
      <c r="S60" s="146"/>
      <c r="T60" s="146"/>
    </row>
    <row r="61" spans="2:20" x14ac:dyDescent="0.25">
      <c r="B61" s="145"/>
      <c r="C61" s="166" t="s">
        <v>137</v>
      </c>
      <c r="D61" s="166" t="s">
        <v>109</v>
      </c>
      <c r="E61" s="166" t="s">
        <v>110</v>
      </c>
      <c r="F61" s="216">
        <v>0</v>
      </c>
      <c r="G61" s="184">
        <v>0</v>
      </c>
      <c r="H61" s="184">
        <v>0</v>
      </c>
      <c r="I61" s="184">
        <v>0</v>
      </c>
      <c r="J61" s="184">
        <v>0</v>
      </c>
      <c r="K61" s="184">
        <v>0</v>
      </c>
      <c r="L61" s="184">
        <v>0</v>
      </c>
      <c r="M61" s="184">
        <v>0</v>
      </c>
      <c r="N61" s="184">
        <v>0</v>
      </c>
      <c r="O61" s="158"/>
      <c r="P61" s="158"/>
      <c r="Q61" s="146"/>
      <c r="R61" s="146"/>
      <c r="S61" s="146"/>
      <c r="T61" s="146"/>
    </row>
    <row r="62" spans="2:20" x14ac:dyDescent="0.25">
      <c r="B62" s="145"/>
      <c r="C62" s="145"/>
      <c r="D62" s="145"/>
      <c r="E62" s="145"/>
      <c r="F62" s="145"/>
      <c r="G62" s="145"/>
      <c r="H62" s="145"/>
      <c r="I62" s="145"/>
      <c r="J62" s="145"/>
      <c r="K62" s="145"/>
      <c r="L62" s="145"/>
      <c r="M62" s="145"/>
      <c r="N62" s="145"/>
      <c r="O62" s="145"/>
      <c r="P62" s="145"/>
      <c r="Q62" s="146"/>
      <c r="R62" s="146"/>
      <c r="S62" s="146"/>
      <c r="T62" s="146"/>
    </row>
    <row r="63" spans="2:20" s="169" customFormat="1" x14ac:dyDescent="0.25">
      <c r="B63" s="168"/>
      <c r="C63" s="168"/>
      <c r="D63" s="168"/>
      <c r="E63" s="168"/>
      <c r="F63" s="168"/>
      <c r="G63" s="168"/>
      <c r="H63" s="168"/>
      <c r="I63" s="168"/>
      <c r="J63" s="168"/>
      <c r="K63" s="168"/>
      <c r="L63" s="168"/>
      <c r="M63" s="168"/>
      <c r="N63" s="168"/>
      <c r="O63" s="168"/>
      <c r="P63" s="168"/>
      <c r="Q63" s="139"/>
      <c r="R63" s="139"/>
      <c r="S63" s="139"/>
      <c r="T63" s="139"/>
    </row>
    <row r="64" spans="2:20" s="169" customFormat="1" x14ac:dyDescent="0.25">
      <c r="B64" s="168"/>
      <c r="C64" s="168"/>
      <c r="D64" s="168"/>
      <c r="E64" s="168"/>
      <c r="F64" s="168"/>
      <c r="G64" s="168"/>
      <c r="H64" s="168"/>
      <c r="I64" s="168"/>
      <c r="J64" s="168"/>
      <c r="K64" s="168"/>
      <c r="L64" s="168"/>
      <c r="M64" s="168"/>
      <c r="N64" s="168"/>
      <c r="O64" s="168"/>
      <c r="P64" s="168"/>
      <c r="Q64" s="139"/>
      <c r="R64" s="139"/>
      <c r="S64" s="139"/>
      <c r="T64" s="139"/>
    </row>
    <row r="65" spans="2:20" s="144" customFormat="1" ht="22.5" customHeight="1" x14ac:dyDescent="0.3">
      <c r="B65" s="149" t="s">
        <v>115</v>
      </c>
      <c r="C65" s="217"/>
      <c r="D65" s="217"/>
      <c r="E65" s="217"/>
      <c r="F65" s="217"/>
      <c r="G65" s="217"/>
      <c r="H65" s="217"/>
      <c r="I65" s="217"/>
      <c r="J65" s="217"/>
      <c r="K65" s="217"/>
      <c r="L65" s="217"/>
      <c r="M65" s="217"/>
      <c r="N65" s="217"/>
      <c r="O65" s="217"/>
      <c r="P65" s="217"/>
      <c r="Q65" s="218"/>
      <c r="R65" s="218"/>
      <c r="S65" s="218"/>
      <c r="T65" s="218"/>
    </row>
    <row r="66" spans="2:20" x14ac:dyDescent="0.25">
      <c r="B66" s="164"/>
      <c r="C66" s="164"/>
      <c r="D66" s="164"/>
      <c r="E66" s="164"/>
      <c r="F66" s="164"/>
      <c r="G66" s="164"/>
      <c r="H66" s="164"/>
      <c r="I66" s="164"/>
      <c r="J66" s="164"/>
      <c r="K66" s="164"/>
      <c r="L66" s="164"/>
      <c r="M66" s="164"/>
      <c r="N66" s="164"/>
      <c r="O66" s="164"/>
      <c r="P66" s="164"/>
      <c r="Q66" s="146"/>
      <c r="R66" s="146"/>
      <c r="S66" s="146"/>
      <c r="T66" s="146"/>
    </row>
    <row r="67" spans="2:20" s="148" customFormat="1" x14ac:dyDescent="0.25">
      <c r="B67" s="164"/>
      <c r="C67" s="32" t="s">
        <v>143</v>
      </c>
      <c r="D67" s="164"/>
      <c r="E67" s="164"/>
      <c r="F67" s="164"/>
      <c r="G67" s="164"/>
      <c r="H67" s="164"/>
      <c r="I67" s="164"/>
      <c r="J67" s="164"/>
      <c r="K67" s="164"/>
      <c r="L67" s="164"/>
      <c r="M67" s="164"/>
      <c r="N67" s="164"/>
      <c r="O67" s="164"/>
      <c r="P67" s="164"/>
      <c r="Q67" s="146"/>
      <c r="R67" s="146"/>
      <c r="S67" s="146"/>
      <c r="T67" s="146"/>
    </row>
    <row r="68" spans="2:20" s="148" customFormat="1" x14ac:dyDescent="0.25">
      <c r="B68" s="164"/>
      <c r="C68" s="164"/>
      <c r="D68" s="164"/>
      <c r="E68" s="164"/>
      <c r="F68" s="164"/>
      <c r="G68" s="164"/>
      <c r="H68" s="164"/>
      <c r="I68" s="164"/>
      <c r="J68" s="164"/>
      <c r="K68" s="164"/>
      <c r="L68" s="164"/>
      <c r="M68" s="164"/>
      <c r="N68" s="176"/>
      <c r="O68" s="164"/>
      <c r="P68" s="164"/>
      <c r="Q68" s="146"/>
      <c r="R68" s="146"/>
      <c r="S68" s="146"/>
      <c r="T68" s="146"/>
    </row>
    <row r="69" spans="2:20" s="148" customFormat="1" x14ac:dyDescent="0.25">
      <c r="B69" s="164"/>
      <c r="C69" s="170" t="s">
        <v>116</v>
      </c>
      <c r="D69" s="61"/>
      <c r="E69" s="37"/>
      <c r="F69" s="61"/>
      <c r="G69" s="61"/>
      <c r="H69" s="61"/>
      <c r="I69" s="61"/>
      <c r="J69" s="61"/>
      <c r="K69" s="61"/>
      <c r="L69" s="61"/>
      <c r="M69" s="61"/>
      <c r="N69" s="61"/>
      <c r="O69" s="164"/>
      <c r="P69" s="164"/>
      <c r="Q69" s="146"/>
      <c r="R69" s="146"/>
      <c r="S69" s="146"/>
      <c r="T69" s="146"/>
    </row>
    <row r="70" spans="2:20" s="148" customFormat="1" x14ac:dyDescent="0.25">
      <c r="B70" s="164"/>
      <c r="C70" s="61"/>
      <c r="D70" s="61"/>
      <c r="E70" s="37"/>
      <c r="F70" s="61"/>
      <c r="G70" s="61"/>
      <c r="H70" s="61"/>
      <c r="I70" s="61"/>
      <c r="J70" s="61"/>
      <c r="K70" s="61"/>
      <c r="L70" s="61"/>
      <c r="M70" s="61"/>
      <c r="N70" s="88" t="s">
        <v>117</v>
      </c>
      <c r="O70" s="164"/>
      <c r="P70" s="164"/>
      <c r="Q70" s="146"/>
      <c r="R70" s="146"/>
      <c r="S70" s="146"/>
      <c r="T70" s="146"/>
    </row>
    <row r="71" spans="2:20" s="148" customFormat="1" x14ac:dyDescent="0.25">
      <c r="B71" s="164"/>
      <c r="C71" s="23" t="s">
        <v>103</v>
      </c>
      <c r="D71" s="23" t="s">
        <v>26</v>
      </c>
      <c r="E71" s="23" t="s">
        <v>27</v>
      </c>
      <c r="F71" s="219">
        <v>2011</v>
      </c>
      <c r="G71" s="23">
        <v>2015</v>
      </c>
      <c r="H71" s="23">
        <v>2020</v>
      </c>
      <c r="I71" s="23">
        <v>2025</v>
      </c>
      <c r="J71" s="23">
        <v>2030</v>
      </c>
      <c r="K71" s="23">
        <v>2035</v>
      </c>
      <c r="L71" s="23">
        <v>2040</v>
      </c>
      <c r="M71" s="23">
        <v>2045</v>
      </c>
      <c r="N71" s="23">
        <v>2050</v>
      </c>
      <c r="O71" s="164"/>
      <c r="P71" s="164"/>
      <c r="Q71" s="146"/>
      <c r="R71" s="146"/>
      <c r="S71" s="146"/>
      <c r="T71" s="146"/>
    </row>
    <row r="72" spans="2:20" s="148" customFormat="1" x14ac:dyDescent="0.25">
      <c r="B72" s="164"/>
      <c r="C72" s="152" t="s">
        <v>132</v>
      </c>
      <c r="D72" s="156" t="s">
        <v>144</v>
      </c>
      <c r="E72" s="20" t="s">
        <v>145</v>
      </c>
      <c r="F72" s="220">
        <v>21152</v>
      </c>
      <c r="G72" s="99">
        <v>23004</v>
      </c>
      <c r="H72" s="99">
        <v>25549</v>
      </c>
      <c r="I72" s="99">
        <v>28375</v>
      </c>
      <c r="J72" s="99">
        <v>31514</v>
      </c>
      <c r="K72" s="99">
        <v>35000</v>
      </c>
      <c r="L72" s="99">
        <v>38871</v>
      </c>
      <c r="M72" s="99">
        <v>43170</v>
      </c>
      <c r="N72" s="99">
        <v>47945</v>
      </c>
      <c r="O72" s="164"/>
      <c r="P72" s="164"/>
      <c r="Q72" s="157"/>
      <c r="R72" s="157"/>
      <c r="S72" s="157"/>
      <c r="T72" s="157"/>
    </row>
    <row r="73" spans="2:20" s="148" customFormat="1" x14ac:dyDescent="0.25">
      <c r="B73" s="164"/>
      <c r="C73" s="152" t="s">
        <v>111</v>
      </c>
      <c r="D73" s="152" t="s">
        <v>146</v>
      </c>
      <c r="E73" s="20" t="s">
        <v>147</v>
      </c>
      <c r="F73" s="220">
        <v>194</v>
      </c>
      <c r="G73" s="99">
        <v>218</v>
      </c>
      <c r="H73" s="99">
        <v>252</v>
      </c>
      <c r="I73" s="99">
        <v>291</v>
      </c>
      <c r="J73" s="99">
        <v>336</v>
      </c>
      <c r="K73" s="99">
        <v>387</v>
      </c>
      <c r="L73" s="99">
        <v>446</v>
      </c>
      <c r="M73" s="99">
        <v>514</v>
      </c>
      <c r="N73" s="99">
        <v>592</v>
      </c>
      <c r="O73" s="164"/>
      <c r="P73" s="164"/>
      <c r="Q73" s="146"/>
      <c r="R73" s="146"/>
      <c r="S73" s="146"/>
      <c r="T73" s="146"/>
    </row>
    <row r="74" spans="2:20" s="148" customFormat="1" x14ac:dyDescent="0.25">
      <c r="B74" s="164"/>
      <c r="C74" s="172" t="s">
        <v>137</v>
      </c>
      <c r="D74" s="173" t="s">
        <v>148</v>
      </c>
      <c r="E74" s="221" t="s">
        <v>149</v>
      </c>
      <c r="F74" s="222">
        <v>14926</v>
      </c>
      <c r="G74" s="223">
        <v>16911</v>
      </c>
      <c r="H74" s="223">
        <v>19767</v>
      </c>
      <c r="I74" s="223">
        <v>23106</v>
      </c>
      <c r="J74" s="223">
        <v>27008</v>
      </c>
      <c r="K74" s="223">
        <v>31569</v>
      </c>
      <c r="L74" s="223">
        <v>36901</v>
      </c>
      <c r="M74" s="223">
        <v>43133</v>
      </c>
      <c r="N74" s="223">
        <v>50417</v>
      </c>
      <c r="O74" s="164"/>
      <c r="P74" s="164"/>
      <c r="Q74" s="146"/>
      <c r="R74" s="146"/>
      <c r="S74" s="146"/>
      <c r="T74" s="146"/>
    </row>
    <row r="75" spans="2:20" s="148" customFormat="1" x14ac:dyDescent="0.25">
      <c r="B75" s="164"/>
      <c r="C75" s="164"/>
      <c r="D75" s="164"/>
      <c r="E75" s="164"/>
      <c r="F75" s="164"/>
      <c r="G75" s="164"/>
      <c r="H75" s="164"/>
      <c r="I75" s="164"/>
      <c r="J75" s="164"/>
      <c r="K75" s="164"/>
      <c r="L75" s="164"/>
      <c r="M75" s="164"/>
      <c r="N75" s="164"/>
      <c r="O75" s="164"/>
      <c r="P75" s="164"/>
      <c r="Q75" s="146"/>
      <c r="R75" s="146"/>
      <c r="S75" s="146"/>
      <c r="T75" s="146"/>
    </row>
    <row r="76" spans="2:20" s="148" customFormat="1" x14ac:dyDescent="0.25">
      <c r="B76" s="164"/>
      <c r="C76" s="170" t="s">
        <v>118</v>
      </c>
      <c r="D76" s="61"/>
      <c r="E76" s="61"/>
      <c r="F76" s="61"/>
      <c r="G76" s="61"/>
      <c r="H76" s="61"/>
      <c r="I76" s="61"/>
      <c r="J76" s="61"/>
      <c r="K76" s="61"/>
      <c r="L76" s="61"/>
      <c r="M76" s="61"/>
      <c r="N76" s="61"/>
      <c r="O76" s="164"/>
      <c r="P76" s="164"/>
      <c r="Q76" s="146"/>
      <c r="R76" s="146"/>
      <c r="S76" s="146"/>
      <c r="T76" s="146"/>
    </row>
    <row r="77" spans="2:20" s="148" customFormat="1" x14ac:dyDescent="0.25">
      <c r="B77" s="164"/>
      <c r="C77" s="61"/>
      <c r="D77" s="61"/>
      <c r="E77" s="61"/>
      <c r="F77" s="61"/>
      <c r="G77" s="61"/>
      <c r="H77" s="61"/>
      <c r="I77" s="61"/>
      <c r="J77" s="61"/>
      <c r="K77" s="61"/>
      <c r="L77" s="61"/>
      <c r="M77" s="61"/>
      <c r="N77" s="88" t="s">
        <v>119</v>
      </c>
      <c r="O77" s="164"/>
      <c r="P77" s="164"/>
      <c r="Q77" s="146"/>
      <c r="R77" s="146"/>
      <c r="S77" s="146"/>
      <c r="T77" s="146"/>
    </row>
    <row r="78" spans="2:20" s="148" customFormat="1" x14ac:dyDescent="0.25">
      <c r="B78" s="164"/>
      <c r="C78" s="23" t="s">
        <v>103</v>
      </c>
      <c r="D78" s="23" t="s">
        <v>26</v>
      </c>
      <c r="E78" s="23" t="s">
        <v>27</v>
      </c>
      <c r="F78" s="219">
        <v>2011</v>
      </c>
      <c r="G78" s="23">
        <v>2015</v>
      </c>
      <c r="H78" s="23">
        <v>2020</v>
      </c>
      <c r="I78" s="23">
        <v>2025</v>
      </c>
      <c r="J78" s="23">
        <v>2030</v>
      </c>
      <c r="K78" s="23">
        <v>2035</v>
      </c>
      <c r="L78" s="23">
        <v>2040</v>
      </c>
      <c r="M78" s="23">
        <v>2045</v>
      </c>
      <c r="N78" s="23">
        <v>2050</v>
      </c>
      <c r="O78" s="164"/>
      <c r="P78" s="164"/>
      <c r="Q78" s="146"/>
      <c r="R78" s="146"/>
      <c r="S78" s="146"/>
      <c r="T78" s="146"/>
    </row>
    <row r="79" spans="2:20" s="148" customFormat="1" x14ac:dyDescent="0.25">
      <c r="B79" s="164"/>
      <c r="C79" s="152" t="s">
        <v>132</v>
      </c>
      <c r="D79" s="156" t="s">
        <v>144</v>
      </c>
      <c r="E79" s="20" t="s">
        <v>120</v>
      </c>
      <c r="F79" s="220">
        <v>143100</v>
      </c>
      <c r="G79" s="99">
        <v>143100</v>
      </c>
      <c r="H79" s="99">
        <v>143100</v>
      </c>
      <c r="I79" s="99">
        <v>143100</v>
      </c>
      <c r="J79" s="99">
        <v>143100</v>
      </c>
      <c r="K79" s="99">
        <v>143100</v>
      </c>
      <c r="L79" s="99">
        <v>143100</v>
      </c>
      <c r="M79" s="99">
        <v>143100</v>
      </c>
      <c r="N79" s="99">
        <v>143100</v>
      </c>
      <c r="O79" s="164"/>
      <c r="P79" s="164"/>
      <c r="Q79" s="146"/>
      <c r="R79" s="146"/>
      <c r="S79" s="146"/>
      <c r="T79" s="146"/>
    </row>
    <row r="80" spans="2:20" s="148" customFormat="1" x14ac:dyDescent="0.25">
      <c r="B80" s="164"/>
      <c r="C80" s="152" t="s">
        <v>111</v>
      </c>
      <c r="D80" s="152" t="s">
        <v>146</v>
      </c>
      <c r="E80" s="182" t="s">
        <v>120</v>
      </c>
      <c r="F80" s="220">
        <v>282600</v>
      </c>
      <c r="G80" s="99">
        <v>282600</v>
      </c>
      <c r="H80" s="99">
        <v>282600</v>
      </c>
      <c r="I80" s="99">
        <v>282600</v>
      </c>
      <c r="J80" s="99">
        <v>282600</v>
      </c>
      <c r="K80" s="99">
        <v>282600</v>
      </c>
      <c r="L80" s="99">
        <v>282600</v>
      </c>
      <c r="M80" s="99">
        <v>282600</v>
      </c>
      <c r="N80" s="99">
        <v>282600</v>
      </c>
      <c r="O80" s="164"/>
      <c r="P80" s="164"/>
      <c r="Q80" s="146"/>
      <c r="R80" s="146"/>
      <c r="S80" s="146"/>
      <c r="T80" s="146"/>
    </row>
    <row r="81" spans="2:20" s="148" customFormat="1" x14ac:dyDescent="0.25">
      <c r="B81" s="164"/>
      <c r="C81" s="172" t="s">
        <v>137</v>
      </c>
      <c r="D81" s="173" t="s">
        <v>148</v>
      </c>
      <c r="E81" s="221" t="s">
        <v>120</v>
      </c>
      <c r="F81" s="222">
        <v>40003.200000000004</v>
      </c>
      <c r="G81" s="223">
        <v>40003.200000000004</v>
      </c>
      <c r="H81" s="223">
        <v>40003.200000000004</v>
      </c>
      <c r="I81" s="223">
        <v>40003.200000000004</v>
      </c>
      <c r="J81" s="223">
        <v>40003.200000000004</v>
      </c>
      <c r="K81" s="223">
        <v>40003.200000000004</v>
      </c>
      <c r="L81" s="223">
        <v>40003.200000000004</v>
      </c>
      <c r="M81" s="223">
        <v>40003.200000000004</v>
      </c>
      <c r="N81" s="223">
        <v>40003.200000000004</v>
      </c>
      <c r="O81" s="164"/>
      <c r="P81" s="164"/>
      <c r="Q81" s="146"/>
      <c r="R81" s="146"/>
      <c r="S81" s="146"/>
      <c r="T81" s="146"/>
    </row>
    <row r="82" spans="2:20" s="148" customFormat="1" x14ac:dyDescent="0.25">
      <c r="B82" s="164"/>
      <c r="C82" s="157"/>
      <c r="D82" s="157"/>
      <c r="E82" s="157"/>
      <c r="F82" s="224"/>
      <c r="G82" s="224"/>
      <c r="H82" s="224"/>
      <c r="I82" s="224"/>
      <c r="J82" s="224"/>
      <c r="K82" s="224"/>
      <c r="L82" s="224"/>
      <c r="M82" s="224"/>
      <c r="N82" s="224"/>
      <c r="O82" s="164"/>
      <c r="P82" s="164"/>
      <c r="Q82" s="146"/>
      <c r="R82" s="146"/>
      <c r="S82" s="146"/>
      <c r="T82" s="146"/>
    </row>
    <row r="83" spans="2:20" s="148" customFormat="1" x14ac:dyDescent="0.25">
      <c r="B83" s="164"/>
      <c r="C83" s="65" t="s">
        <v>150</v>
      </c>
      <c r="D83" s="37"/>
      <c r="E83" s="47"/>
      <c r="F83" s="48"/>
      <c r="G83" s="48"/>
      <c r="H83" s="225"/>
      <c r="I83" s="52"/>
      <c r="J83" s="48"/>
      <c r="K83" s="48"/>
      <c r="L83" s="48"/>
      <c r="M83" s="52"/>
      <c r="N83" s="48"/>
      <c r="O83" s="164"/>
      <c r="P83" s="164"/>
      <c r="Q83" s="146"/>
      <c r="R83" s="146"/>
      <c r="S83" s="146"/>
      <c r="T83" s="146"/>
    </row>
    <row r="84" spans="2:20" s="148" customFormat="1" x14ac:dyDescent="0.25">
      <c r="B84" s="164"/>
      <c r="C84" s="152"/>
      <c r="D84" s="20"/>
      <c r="E84" s="182"/>
      <c r="F84" s="61"/>
      <c r="G84" s="61"/>
      <c r="H84" s="61"/>
      <c r="I84" s="61"/>
      <c r="J84" s="61"/>
      <c r="K84" s="61"/>
      <c r="L84" s="61"/>
      <c r="M84" s="61"/>
      <c r="N84" s="61"/>
      <c r="O84" s="164"/>
      <c r="P84" s="164"/>
      <c r="Q84" s="146"/>
      <c r="R84" s="146"/>
      <c r="S84" s="146"/>
      <c r="T84" s="146"/>
    </row>
    <row r="85" spans="2:20" s="148" customFormat="1" x14ac:dyDescent="0.25">
      <c r="B85" s="164"/>
      <c r="C85" s="170" t="s">
        <v>121</v>
      </c>
      <c r="D85" s="61"/>
      <c r="E85" s="61"/>
      <c r="F85" s="61"/>
      <c r="G85" s="61"/>
      <c r="H85" s="61"/>
      <c r="I85" s="61"/>
      <c r="J85" s="61"/>
      <c r="K85" s="61"/>
      <c r="L85" s="61"/>
      <c r="M85" s="61"/>
      <c r="N85" s="61"/>
      <c r="O85" s="164"/>
      <c r="P85" s="164"/>
      <c r="Q85" s="146"/>
      <c r="R85" s="146"/>
      <c r="S85" s="146"/>
      <c r="T85" s="146"/>
    </row>
    <row r="86" spans="2:20" s="148" customFormat="1" x14ac:dyDescent="0.25">
      <c r="B86" s="146"/>
      <c r="C86" s="61"/>
      <c r="D86" s="61"/>
      <c r="E86" s="61"/>
      <c r="F86" s="61"/>
      <c r="G86" s="61"/>
      <c r="H86" s="61"/>
      <c r="I86" s="61"/>
      <c r="J86" s="61"/>
      <c r="K86" s="61"/>
      <c r="L86" s="61"/>
      <c r="M86" s="61"/>
      <c r="N86" s="88" t="s">
        <v>122</v>
      </c>
      <c r="O86" s="158"/>
      <c r="P86" s="158"/>
      <c r="Q86" s="146"/>
      <c r="R86" s="146"/>
      <c r="S86" s="146"/>
      <c r="T86" s="146"/>
    </row>
    <row r="87" spans="2:20" s="148" customFormat="1" x14ac:dyDescent="0.25">
      <c r="B87" s="164"/>
      <c r="C87" s="23" t="s">
        <v>103</v>
      </c>
      <c r="D87" s="23" t="s">
        <v>102</v>
      </c>
      <c r="E87" s="23" t="s">
        <v>27</v>
      </c>
      <c r="F87" s="226">
        <v>2011</v>
      </c>
      <c r="G87" s="90">
        <v>2015</v>
      </c>
      <c r="H87" s="227">
        <v>2020</v>
      </c>
      <c r="I87" s="227">
        <v>2025</v>
      </c>
      <c r="J87" s="227">
        <v>2030</v>
      </c>
      <c r="K87" s="227">
        <v>2035</v>
      </c>
      <c r="L87" s="227">
        <v>2040</v>
      </c>
      <c r="M87" s="227">
        <v>2045</v>
      </c>
      <c r="N87" s="227">
        <v>2050</v>
      </c>
      <c r="O87" s="164"/>
      <c r="P87" s="164"/>
      <c r="Q87" s="146"/>
      <c r="R87" s="146"/>
      <c r="S87" s="146"/>
      <c r="T87" s="146"/>
    </row>
    <row r="88" spans="2:20" s="148" customFormat="1" x14ac:dyDescent="0.25">
      <c r="B88" s="164"/>
      <c r="C88" s="157" t="s">
        <v>132</v>
      </c>
      <c r="D88" s="157" t="s">
        <v>105</v>
      </c>
      <c r="E88" s="157" t="s">
        <v>106</v>
      </c>
      <c r="F88" s="228">
        <v>3.5216069990865121E-10</v>
      </c>
      <c r="G88" s="229">
        <v>3.5216069990865121E-10</v>
      </c>
      <c r="H88" s="229">
        <v>3.5216069990865121E-10</v>
      </c>
      <c r="I88" s="229">
        <v>3.5216069990865121E-10</v>
      </c>
      <c r="J88" s="229">
        <v>3.5216069990865121E-10</v>
      </c>
      <c r="K88" s="229">
        <v>3.5216069990865121E-10</v>
      </c>
      <c r="L88" s="229">
        <v>3.5216069990865121E-10</v>
      </c>
      <c r="M88" s="229">
        <v>3.5216069990865121E-10</v>
      </c>
      <c r="N88" s="229">
        <v>3.5216069990865121E-10</v>
      </c>
      <c r="O88" s="164" t="s">
        <v>151</v>
      </c>
      <c r="P88" s="164"/>
      <c r="Q88" s="146"/>
      <c r="R88" s="146"/>
      <c r="S88" s="146"/>
      <c r="T88" s="146"/>
    </row>
    <row r="89" spans="2:20" s="148" customFormat="1" x14ac:dyDescent="0.25">
      <c r="B89" s="164"/>
      <c r="C89" s="212" t="s">
        <v>132</v>
      </c>
      <c r="D89" s="212" t="s">
        <v>109</v>
      </c>
      <c r="E89" s="212" t="s">
        <v>110</v>
      </c>
      <c r="F89" s="230">
        <v>3.3455266491321948E-10</v>
      </c>
      <c r="G89" s="231">
        <v>3.3455266491321948E-10</v>
      </c>
      <c r="H89" s="231">
        <v>3.3455266491321948E-10</v>
      </c>
      <c r="I89" s="231">
        <v>3.3455266491321948E-10</v>
      </c>
      <c r="J89" s="231">
        <v>3.3455266491321948E-10</v>
      </c>
      <c r="K89" s="231">
        <v>3.3455266491321948E-10</v>
      </c>
      <c r="L89" s="231">
        <v>3.3455266491321948E-10</v>
      </c>
      <c r="M89" s="231">
        <v>3.3455266491321948E-10</v>
      </c>
      <c r="N89" s="231">
        <v>3.3455266491321948E-10</v>
      </c>
      <c r="O89" s="164"/>
      <c r="P89" s="164"/>
      <c r="Q89" s="146"/>
      <c r="R89" s="146"/>
      <c r="S89" s="146"/>
      <c r="T89" s="146"/>
    </row>
    <row r="90" spans="2:20" s="148" customFormat="1" x14ac:dyDescent="0.25">
      <c r="B90" s="164"/>
      <c r="C90" s="157" t="s">
        <v>111</v>
      </c>
      <c r="D90" s="157" t="s">
        <v>133</v>
      </c>
      <c r="E90" s="157" t="s">
        <v>134</v>
      </c>
      <c r="F90" s="228">
        <v>3.5681453668522338E-8</v>
      </c>
      <c r="G90" s="229">
        <v>3.5681453668522338E-8</v>
      </c>
      <c r="H90" s="229">
        <v>3.5681453668522338E-8</v>
      </c>
      <c r="I90" s="229">
        <v>3.5681453668522338E-8</v>
      </c>
      <c r="J90" s="229">
        <v>3.5681453668522338E-8</v>
      </c>
      <c r="K90" s="229">
        <v>3.5681453668522338E-8</v>
      </c>
      <c r="L90" s="229">
        <v>3.5681453668522338E-8</v>
      </c>
      <c r="M90" s="229">
        <v>3.5681453668522338E-8</v>
      </c>
      <c r="N90" s="229">
        <v>3.5681453668522338E-8</v>
      </c>
      <c r="O90" s="164"/>
      <c r="P90" s="164"/>
      <c r="Q90" s="146"/>
      <c r="R90" s="146"/>
      <c r="S90" s="146"/>
      <c r="T90" s="146"/>
    </row>
    <row r="91" spans="2:20" s="148" customFormat="1" x14ac:dyDescent="0.25">
      <c r="B91" s="164"/>
      <c r="C91" s="212" t="s">
        <v>111</v>
      </c>
      <c r="D91" s="212" t="s">
        <v>135</v>
      </c>
      <c r="E91" s="212" t="s">
        <v>136</v>
      </c>
      <c r="F91" s="230">
        <v>3.3897380985096245E-8</v>
      </c>
      <c r="G91" s="231">
        <v>3.3897380985096245E-8</v>
      </c>
      <c r="H91" s="231">
        <v>3.3897380985096245E-8</v>
      </c>
      <c r="I91" s="231">
        <v>3.3897380985096245E-8</v>
      </c>
      <c r="J91" s="231">
        <v>3.3897380985096245E-8</v>
      </c>
      <c r="K91" s="231">
        <v>3.3897380985096245E-8</v>
      </c>
      <c r="L91" s="231">
        <v>3.3897380985096245E-8</v>
      </c>
      <c r="M91" s="231">
        <v>3.3897380985096245E-8</v>
      </c>
      <c r="N91" s="231">
        <v>3.3897380985096245E-8</v>
      </c>
      <c r="O91" s="164"/>
      <c r="P91" s="164"/>
      <c r="Q91" s="146"/>
      <c r="R91" s="146"/>
      <c r="S91" s="146"/>
      <c r="T91" s="146"/>
    </row>
    <row r="92" spans="2:20" s="148" customFormat="1" x14ac:dyDescent="0.25">
      <c r="B92" s="164"/>
      <c r="C92" s="157" t="s">
        <v>137</v>
      </c>
      <c r="D92" s="157" t="s">
        <v>105</v>
      </c>
      <c r="E92" s="157" t="s">
        <v>138</v>
      </c>
      <c r="F92" s="232">
        <v>1.1870948752743633E-8</v>
      </c>
      <c r="G92" s="233">
        <v>1.1870948752743633E-8</v>
      </c>
      <c r="H92" s="233">
        <v>1.1870948752743633E-8</v>
      </c>
      <c r="I92" s="233">
        <v>1.1870948752743633E-8</v>
      </c>
      <c r="J92" s="233">
        <v>1.1870948752743633E-8</v>
      </c>
      <c r="K92" s="233">
        <v>1.1870948752743633E-8</v>
      </c>
      <c r="L92" s="233">
        <v>1.1870948752743633E-8</v>
      </c>
      <c r="M92" s="233">
        <v>1.1870948752743633E-8</v>
      </c>
      <c r="N92" s="233">
        <v>1.1870948752743633E-8</v>
      </c>
      <c r="O92" s="164"/>
      <c r="P92" s="164"/>
      <c r="Q92" s="146"/>
      <c r="R92" s="146"/>
      <c r="S92" s="146"/>
      <c r="T92" s="146"/>
    </row>
    <row r="93" spans="2:20" s="148" customFormat="1" x14ac:dyDescent="0.25">
      <c r="B93" s="164"/>
      <c r="C93" s="157" t="s">
        <v>137</v>
      </c>
      <c r="D93" s="157" t="s">
        <v>107</v>
      </c>
      <c r="E93" s="157" t="s">
        <v>108</v>
      </c>
      <c r="F93" s="232">
        <v>4.0469143475262367E-9</v>
      </c>
      <c r="G93" s="233">
        <v>4.0469143475262367E-9</v>
      </c>
      <c r="H93" s="233">
        <v>4.0469143475262367E-9</v>
      </c>
      <c r="I93" s="233">
        <v>4.0469143475262367E-9</v>
      </c>
      <c r="J93" s="233">
        <v>4.0469143475262367E-9</v>
      </c>
      <c r="K93" s="233">
        <v>4.0469143475262367E-9</v>
      </c>
      <c r="L93" s="233">
        <v>4.0469143475262367E-9</v>
      </c>
      <c r="M93" s="233">
        <v>4.0469143475262367E-9</v>
      </c>
      <c r="N93" s="233">
        <v>4.0469143475262367E-9</v>
      </c>
      <c r="O93" s="164"/>
      <c r="P93" s="164"/>
      <c r="Q93" s="146"/>
      <c r="R93" s="146"/>
      <c r="S93" s="146"/>
      <c r="T93" s="146"/>
    </row>
    <row r="94" spans="2:20" s="148" customFormat="1" x14ac:dyDescent="0.25">
      <c r="B94" s="164"/>
      <c r="C94" s="157" t="s">
        <v>137</v>
      </c>
      <c r="D94" s="157" t="s">
        <v>139</v>
      </c>
      <c r="E94" s="157" t="s">
        <v>140</v>
      </c>
      <c r="F94" s="232">
        <v>1.1657032756029084E-8</v>
      </c>
      <c r="G94" s="233">
        <v>1.1657032756029084E-8</v>
      </c>
      <c r="H94" s="233">
        <v>1.1657032756029084E-8</v>
      </c>
      <c r="I94" s="233">
        <v>1.1657032756029084E-8</v>
      </c>
      <c r="J94" s="233">
        <v>1.1657032756029084E-8</v>
      </c>
      <c r="K94" s="233">
        <v>1.1657032756029084E-8</v>
      </c>
      <c r="L94" s="233">
        <v>1.1657032756029084E-8</v>
      </c>
      <c r="M94" s="233">
        <v>1.1657032756029084E-8</v>
      </c>
      <c r="N94" s="233">
        <v>1.1657032756029084E-8</v>
      </c>
      <c r="O94" s="164"/>
      <c r="P94" s="164"/>
      <c r="Q94" s="146"/>
      <c r="R94" s="146"/>
      <c r="S94" s="146"/>
      <c r="T94" s="146"/>
    </row>
    <row r="95" spans="2:20" s="148" customFormat="1" x14ac:dyDescent="0.25">
      <c r="B95" s="164"/>
      <c r="C95" s="157" t="s">
        <v>137</v>
      </c>
      <c r="D95" s="157" t="s">
        <v>141</v>
      </c>
      <c r="E95" s="157" t="s">
        <v>142</v>
      </c>
      <c r="F95" s="232">
        <v>1.0826094124635304E-8</v>
      </c>
      <c r="G95" s="233">
        <v>1.0826094124635304E-8</v>
      </c>
      <c r="H95" s="233">
        <v>1.0826094124635304E-8</v>
      </c>
      <c r="I95" s="233">
        <v>1.0826094124635304E-8</v>
      </c>
      <c r="J95" s="233">
        <v>1.0826094124635304E-8</v>
      </c>
      <c r="K95" s="233">
        <v>1.0826094124635304E-8</v>
      </c>
      <c r="L95" s="233">
        <v>1.0826094124635304E-8</v>
      </c>
      <c r="M95" s="233">
        <v>1.0826094124635304E-8</v>
      </c>
      <c r="N95" s="233">
        <v>1.0826094124635304E-8</v>
      </c>
      <c r="O95" s="164"/>
      <c r="P95" s="164"/>
      <c r="Q95" s="146"/>
      <c r="R95" s="146"/>
      <c r="S95" s="146"/>
      <c r="T95" s="146"/>
    </row>
    <row r="96" spans="2:20" s="148" customFormat="1" x14ac:dyDescent="0.25">
      <c r="B96" s="164"/>
      <c r="C96" s="166" t="s">
        <v>137</v>
      </c>
      <c r="D96" s="166" t="s">
        <v>109</v>
      </c>
      <c r="E96" s="166" t="s">
        <v>110</v>
      </c>
      <c r="F96" s="234">
        <v>1.1277401315106453E-8</v>
      </c>
      <c r="G96" s="235">
        <v>1.1277401315106453E-8</v>
      </c>
      <c r="H96" s="235">
        <v>1.1277401315106453E-8</v>
      </c>
      <c r="I96" s="235">
        <v>1.1277401315106453E-8</v>
      </c>
      <c r="J96" s="235">
        <v>1.1277401315106453E-8</v>
      </c>
      <c r="K96" s="235">
        <v>1.1277401315106453E-8</v>
      </c>
      <c r="L96" s="235">
        <v>1.1277401315106453E-8</v>
      </c>
      <c r="M96" s="235">
        <v>1.1277401315106453E-8</v>
      </c>
      <c r="N96" s="235">
        <v>1.1277401315106453E-8</v>
      </c>
      <c r="O96" s="164"/>
      <c r="P96" s="164"/>
      <c r="Q96" s="146"/>
      <c r="R96" s="146"/>
      <c r="S96" s="146"/>
      <c r="T96" s="146"/>
    </row>
    <row r="97" spans="2:20" s="148" customFormat="1" x14ac:dyDescent="0.25">
      <c r="B97" s="164"/>
      <c r="C97" s="157"/>
      <c r="D97" s="157"/>
      <c r="E97" s="157"/>
      <c r="F97" s="157"/>
      <c r="G97" s="157"/>
      <c r="H97" s="157"/>
      <c r="I97" s="157"/>
      <c r="J97" s="157"/>
      <c r="K97" s="157"/>
      <c r="L97" s="157"/>
      <c r="M97" s="157"/>
      <c r="N97" s="157"/>
      <c r="O97" s="164"/>
      <c r="P97" s="164"/>
      <c r="Q97" s="146"/>
      <c r="R97" s="146"/>
      <c r="S97" s="146"/>
      <c r="T97" s="146"/>
    </row>
    <row r="98" spans="2:20" s="148" customFormat="1" x14ac:dyDescent="0.25">
      <c r="B98" s="164"/>
      <c r="C98" s="146"/>
      <c r="D98" s="146"/>
      <c r="E98" s="146"/>
      <c r="F98" s="155"/>
      <c r="G98" s="164"/>
      <c r="H98" s="164"/>
      <c r="I98" s="164"/>
      <c r="J98" s="164"/>
      <c r="K98" s="164"/>
      <c r="L98" s="164"/>
      <c r="M98" s="164"/>
      <c r="N98" s="164"/>
      <c r="O98" s="164"/>
      <c r="P98" s="164"/>
      <c r="Q98" s="146"/>
      <c r="R98" s="146"/>
      <c r="S98" s="146"/>
      <c r="T98" s="146"/>
    </row>
    <row r="99" spans="2:20" s="148" customFormat="1" x14ac:dyDescent="0.25">
      <c r="B99" s="164"/>
      <c r="C99" s="146"/>
      <c r="D99" s="146"/>
      <c r="E99" s="146"/>
      <c r="F99" s="155"/>
      <c r="G99" s="164"/>
      <c r="H99" s="164"/>
      <c r="I99" s="164"/>
      <c r="J99" s="164"/>
      <c r="K99" s="164"/>
      <c r="L99" s="164"/>
      <c r="M99" s="164"/>
      <c r="N99" s="164"/>
      <c r="O99" s="164"/>
      <c r="P99" s="164"/>
      <c r="Q99" s="146"/>
      <c r="R99" s="146"/>
      <c r="S99" s="146"/>
      <c r="T99" s="146"/>
    </row>
    <row r="100" spans="2:20" s="148" customFormat="1" x14ac:dyDescent="0.25">
      <c r="B100" s="164"/>
      <c r="C100" s="146"/>
      <c r="D100" s="146"/>
      <c r="E100" s="146"/>
      <c r="F100" s="155"/>
      <c r="G100" s="164"/>
      <c r="H100" s="164"/>
      <c r="I100" s="164"/>
      <c r="J100" s="164"/>
      <c r="K100" s="164"/>
      <c r="L100" s="164"/>
      <c r="M100" s="164"/>
      <c r="N100" s="164"/>
      <c r="O100" s="164"/>
      <c r="P100" s="164"/>
      <c r="Q100" s="146"/>
      <c r="R100" s="146"/>
      <c r="S100" s="146"/>
      <c r="T100" s="146"/>
    </row>
    <row r="101" spans="2:20" s="148" customFormat="1" x14ac:dyDescent="0.25">
      <c r="B101" s="164"/>
      <c r="C101" s="146"/>
      <c r="D101" s="146"/>
      <c r="E101" s="146"/>
      <c r="F101" s="155"/>
      <c r="G101" s="164"/>
      <c r="H101" s="164"/>
      <c r="I101" s="164"/>
      <c r="J101" s="164"/>
      <c r="K101" s="164"/>
      <c r="L101" s="164"/>
      <c r="M101" s="164"/>
      <c r="N101" s="164"/>
      <c r="O101" s="164"/>
      <c r="P101" s="164"/>
      <c r="Q101" s="146"/>
      <c r="R101" s="146"/>
      <c r="S101" s="146"/>
      <c r="T101" s="146"/>
    </row>
    <row r="102" spans="2:20" s="148" customFormat="1" x14ac:dyDescent="0.25">
      <c r="B102" s="164"/>
      <c r="C102" s="146"/>
      <c r="D102" s="146"/>
      <c r="E102" s="146"/>
      <c r="F102" s="155"/>
      <c r="G102" s="164"/>
      <c r="H102" s="164"/>
      <c r="I102" s="164"/>
      <c r="J102" s="164"/>
      <c r="K102" s="164"/>
      <c r="L102" s="164"/>
      <c r="M102" s="164"/>
      <c r="N102" s="164"/>
      <c r="O102" s="164"/>
      <c r="P102" s="164"/>
      <c r="Q102" s="146"/>
      <c r="R102" s="146"/>
      <c r="S102" s="146"/>
      <c r="T102" s="146"/>
    </row>
    <row r="103" spans="2:20" s="169" customFormat="1" x14ac:dyDescent="0.25">
      <c r="B103" s="178"/>
      <c r="C103" s="178"/>
      <c r="D103" s="178"/>
      <c r="E103" s="178"/>
      <c r="F103" s="178"/>
      <c r="G103" s="178"/>
      <c r="H103" s="178"/>
      <c r="I103" s="178"/>
      <c r="J103" s="178"/>
      <c r="K103" s="178"/>
      <c r="L103" s="178"/>
      <c r="M103" s="178"/>
      <c r="N103" s="178"/>
      <c r="O103" s="178"/>
      <c r="P103" s="178"/>
      <c r="Q103" s="139"/>
      <c r="R103" s="139"/>
      <c r="S103" s="139"/>
      <c r="T103" s="139"/>
    </row>
    <row r="104" spans="2:20" s="169" customFormat="1" x14ac:dyDescent="0.25">
      <c r="B104" s="178"/>
      <c r="C104" s="178"/>
      <c r="D104" s="178"/>
      <c r="E104" s="178"/>
      <c r="F104" s="178"/>
      <c r="G104" s="178"/>
      <c r="H104" s="178"/>
      <c r="I104" s="178"/>
      <c r="J104" s="178"/>
      <c r="K104" s="178"/>
      <c r="L104" s="178"/>
      <c r="M104" s="178"/>
      <c r="N104" s="178"/>
      <c r="O104" s="178"/>
      <c r="P104" s="178"/>
      <c r="Q104" s="139"/>
      <c r="R104" s="139"/>
      <c r="S104" s="139"/>
      <c r="T104" s="139"/>
    </row>
    <row r="105" spans="2:20" s="144" customFormat="1" ht="15" x14ac:dyDescent="0.3">
      <c r="B105" s="149" t="s">
        <v>123</v>
      </c>
      <c r="C105" s="217"/>
      <c r="D105" s="217"/>
      <c r="E105" s="217"/>
      <c r="F105" s="217"/>
      <c r="G105" s="217"/>
      <c r="H105" s="217"/>
      <c r="I105" s="217"/>
      <c r="J105" s="217"/>
      <c r="K105" s="217"/>
      <c r="L105" s="217"/>
      <c r="M105" s="217"/>
      <c r="N105" s="217"/>
      <c r="O105" s="217"/>
      <c r="P105" s="217"/>
      <c r="Q105" s="218"/>
      <c r="R105" s="218"/>
      <c r="S105" s="218"/>
      <c r="T105" s="218"/>
    </row>
    <row r="106" spans="2:20" x14ac:dyDescent="0.25">
      <c r="B106" s="164"/>
      <c r="C106" s="164"/>
      <c r="D106" s="164"/>
      <c r="E106" s="164"/>
      <c r="F106" s="164"/>
      <c r="G106" s="164"/>
      <c r="H106" s="164"/>
      <c r="I106" s="164"/>
      <c r="J106" s="164"/>
      <c r="K106" s="164"/>
      <c r="L106" s="164"/>
      <c r="M106" s="164"/>
      <c r="N106" s="164"/>
      <c r="O106" s="164"/>
      <c r="P106" s="164"/>
      <c r="Q106" s="146"/>
      <c r="R106" s="146"/>
      <c r="S106" s="146"/>
      <c r="T106" s="146"/>
    </row>
    <row r="107" spans="2:20" x14ac:dyDescent="0.25">
      <c r="B107" s="164"/>
      <c r="C107" s="175" t="s">
        <v>124</v>
      </c>
      <c r="D107" s="164"/>
      <c r="E107" s="164"/>
      <c r="F107" s="164"/>
      <c r="G107" s="164"/>
      <c r="H107" s="164"/>
      <c r="I107" s="164"/>
      <c r="J107" s="164"/>
      <c r="K107" s="164"/>
      <c r="L107" s="164"/>
      <c r="M107" s="164"/>
      <c r="N107" s="164"/>
      <c r="O107" s="164"/>
      <c r="P107" s="164"/>
      <c r="Q107" s="146"/>
      <c r="R107" s="146"/>
      <c r="S107" s="146"/>
      <c r="T107" s="146"/>
    </row>
    <row r="108" spans="2:20" x14ac:dyDescent="0.25">
      <c r="B108" s="164"/>
      <c r="C108" s="164"/>
      <c r="D108" s="164"/>
      <c r="E108" s="164"/>
      <c r="F108" s="164"/>
      <c r="G108" s="164"/>
      <c r="H108" s="164"/>
      <c r="I108" s="164"/>
      <c r="J108" s="164"/>
      <c r="K108" s="164"/>
      <c r="L108" s="164"/>
      <c r="M108" s="164"/>
      <c r="N108" s="164"/>
      <c r="O108" s="164"/>
      <c r="P108" s="164"/>
      <c r="Q108" s="146"/>
      <c r="R108" s="146"/>
      <c r="S108" s="146"/>
      <c r="T108" s="146"/>
    </row>
    <row r="109" spans="2:20" x14ac:dyDescent="0.25">
      <c r="B109" s="145"/>
      <c r="C109" s="147" t="s">
        <v>103</v>
      </c>
      <c r="D109" s="147" t="s">
        <v>102</v>
      </c>
      <c r="E109" s="147" t="s">
        <v>27</v>
      </c>
      <c r="F109" s="226">
        <v>2011</v>
      </c>
      <c r="G109" s="90">
        <v>2015</v>
      </c>
      <c r="H109" s="90">
        <v>2020</v>
      </c>
      <c r="I109" s="90">
        <v>2025</v>
      </c>
      <c r="J109" s="90">
        <v>2030</v>
      </c>
      <c r="K109" s="90">
        <v>2035</v>
      </c>
      <c r="L109" s="90">
        <v>2040</v>
      </c>
      <c r="M109" s="90">
        <v>2045</v>
      </c>
      <c r="N109" s="90">
        <v>2050</v>
      </c>
      <c r="O109" s="165"/>
      <c r="P109" s="155"/>
      <c r="Q109" s="146"/>
      <c r="R109" s="146"/>
      <c r="S109" s="146"/>
      <c r="T109" s="146"/>
    </row>
    <row r="110" spans="2:20" x14ac:dyDescent="0.25">
      <c r="B110" s="145"/>
      <c r="C110" s="157" t="s">
        <v>132</v>
      </c>
      <c r="D110" s="157" t="s">
        <v>105</v>
      </c>
      <c r="E110" s="157" t="s">
        <v>106</v>
      </c>
      <c r="F110" s="236">
        <v>1</v>
      </c>
      <c r="G110" s="237">
        <v>1</v>
      </c>
      <c r="H110" s="237">
        <v>1</v>
      </c>
      <c r="I110" s="237">
        <v>1</v>
      </c>
      <c r="J110" s="237">
        <v>1</v>
      </c>
      <c r="K110" s="237">
        <v>1</v>
      </c>
      <c r="L110" s="237">
        <v>1</v>
      </c>
      <c r="M110" s="237">
        <v>1</v>
      </c>
      <c r="N110" s="237">
        <v>1</v>
      </c>
      <c r="O110" s="146"/>
      <c r="P110" s="146"/>
      <c r="Q110" s="146"/>
      <c r="R110" s="146"/>
      <c r="S110" s="146"/>
      <c r="T110" s="146"/>
    </row>
    <row r="111" spans="2:20" x14ac:dyDescent="0.25">
      <c r="B111" s="145"/>
      <c r="C111" s="212" t="s">
        <v>132</v>
      </c>
      <c r="D111" s="212" t="s">
        <v>109</v>
      </c>
      <c r="E111" s="212" t="s">
        <v>110</v>
      </c>
      <c r="F111" s="238">
        <v>0</v>
      </c>
      <c r="G111" s="239">
        <v>0</v>
      </c>
      <c r="H111" s="239">
        <v>0</v>
      </c>
      <c r="I111" s="239">
        <v>0</v>
      </c>
      <c r="J111" s="239">
        <v>0</v>
      </c>
      <c r="K111" s="239">
        <v>0</v>
      </c>
      <c r="L111" s="239">
        <v>0</v>
      </c>
      <c r="M111" s="239">
        <v>0</v>
      </c>
      <c r="N111" s="239">
        <v>0</v>
      </c>
      <c r="O111" s="158"/>
      <c r="P111" s="158"/>
      <c r="Q111" s="146"/>
      <c r="R111" s="146"/>
      <c r="S111" s="146"/>
      <c r="T111" s="146"/>
    </row>
    <row r="112" spans="2:20" x14ac:dyDescent="0.25">
      <c r="B112" s="145"/>
      <c r="C112" s="157" t="s">
        <v>111</v>
      </c>
      <c r="D112" s="157" t="s">
        <v>133</v>
      </c>
      <c r="E112" s="157" t="s">
        <v>134</v>
      </c>
      <c r="F112" s="236">
        <v>1</v>
      </c>
      <c r="G112" s="237">
        <v>1</v>
      </c>
      <c r="H112" s="237">
        <v>1</v>
      </c>
      <c r="I112" s="237">
        <v>1</v>
      </c>
      <c r="J112" s="237">
        <v>1</v>
      </c>
      <c r="K112" s="237">
        <v>1</v>
      </c>
      <c r="L112" s="237">
        <v>1</v>
      </c>
      <c r="M112" s="237">
        <v>1</v>
      </c>
      <c r="N112" s="237">
        <v>1</v>
      </c>
      <c r="O112" s="158"/>
      <c r="P112" s="158"/>
      <c r="Q112" s="146"/>
      <c r="R112" s="146"/>
      <c r="S112" s="146"/>
      <c r="T112" s="146"/>
    </row>
    <row r="113" spans="2:20" x14ac:dyDescent="0.25">
      <c r="B113" s="145"/>
      <c r="C113" s="212" t="s">
        <v>111</v>
      </c>
      <c r="D113" s="212" t="s">
        <v>135</v>
      </c>
      <c r="E113" s="212" t="s">
        <v>136</v>
      </c>
      <c r="F113" s="238">
        <v>0</v>
      </c>
      <c r="G113" s="239">
        <v>0</v>
      </c>
      <c r="H113" s="239">
        <v>0</v>
      </c>
      <c r="I113" s="239">
        <v>0</v>
      </c>
      <c r="J113" s="239">
        <v>0</v>
      </c>
      <c r="K113" s="239">
        <v>0</v>
      </c>
      <c r="L113" s="239">
        <v>0</v>
      </c>
      <c r="M113" s="239">
        <v>0</v>
      </c>
      <c r="N113" s="239">
        <v>0</v>
      </c>
      <c r="O113" s="158"/>
      <c r="P113" s="158"/>
      <c r="Q113" s="146"/>
      <c r="R113" s="146"/>
      <c r="S113" s="146"/>
      <c r="T113" s="146"/>
    </row>
    <row r="114" spans="2:20" x14ac:dyDescent="0.25">
      <c r="B114" s="145"/>
      <c r="C114" s="157" t="s">
        <v>137</v>
      </c>
      <c r="D114" s="157" t="s">
        <v>105</v>
      </c>
      <c r="E114" s="157" t="s">
        <v>138</v>
      </c>
      <c r="F114" s="240">
        <v>0.99082400000000004</v>
      </c>
      <c r="G114" s="181">
        <v>0.98877271794871791</v>
      </c>
      <c r="H114" s="181">
        <v>0.98620861538461535</v>
      </c>
      <c r="I114" s="181">
        <v>0.9836445128205128</v>
      </c>
      <c r="J114" s="181">
        <v>0.98108041025641024</v>
      </c>
      <c r="K114" s="181">
        <v>0.97851630769230769</v>
      </c>
      <c r="L114" s="181">
        <v>0.97595220512820513</v>
      </c>
      <c r="M114" s="181">
        <v>0.97338810256410258</v>
      </c>
      <c r="N114" s="181">
        <v>0.97082400000000002</v>
      </c>
      <c r="O114" s="158"/>
      <c r="P114" s="158"/>
      <c r="Q114" s="146"/>
      <c r="R114" s="146"/>
      <c r="S114" s="146"/>
      <c r="T114" s="146"/>
    </row>
    <row r="115" spans="2:20" x14ac:dyDescent="0.25">
      <c r="B115" s="145"/>
      <c r="C115" s="157" t="s">
        <v>137</v>
      </c>
      <c r="D115" s="157" t="s">
        <v>107</v>
      </c>
      <c r="E115" s="157" t="s">
        <v>108</v>
      </c>
      <c r="F115" s="240">
        <v>0</v>
      </c>
      <c r="G115" s="181">
        <v>2.0512820512820513E-3</v>
      </c>
      <c r="H115" s="181">
        <v>4.6153846153846149E-3</v>
      </c>
      <c r="I115" s="181">
        <v>7.1794871794871795E-3</v>
      </c>
      <c r="J115" s="181">
        <v>9.743589743589744E-3</v>
      </c>
      <c r="K115" s="181">
        <v>1.2307692307692308E-2</v>
      </c>
      <c r="L115" s="181">
        <v>1.4871794871794871E-2</v>
      </c>
      <c r="M115" s="181">
        <v>1.7435897435897435E-2</v>
      </c>
      <c r="N115" s="181">
        <v>0.02</v>
      </c>
      <c r="O115" s="158"/>
      <c r="P115" s="158"/>
      <c r="Q115" s="146"/>
      <c r="R115" s="146"/>
      <c r="S115" s="146"/>
      <c r="T115" s="146"/>
    </row>
    <row r="116" spans="2:20" x14ac:dyDescent="0.25">
      <c r="B116" s="145"/>
      <c r="C116" s="157" t="s">
        <v>137</v>
      </c>
      <c r="D116" s="157" t="s">
        <v>139</v>
      </c>
      <c r="E116" s="157" t="s">
        <v>140</v>
      </c>
      <c r="F116" s="240">
        <v>1.2160000000000001E-3</v>
      </c>
      <c r="G116" s="181">
        <v>1.2160000000000001E-3</v>
      </c>
      <c r="H116" s="181">
        <v>1.2160000000000001E-3</v>
      </c>
      <c r="I116" s="181">
        <v>1.2160000000000001E-3</v>
      </c>
      <c r="J116" s="181">
        <v>1.2160000000000001E-3</v>
      </c>
      <c r="K116" s="181">
        <v>1.2160000000000001E-3</v>
      </c>
      <c r="L116" s="181">
        <v>1.2160000000000001E-3</v>
      </c>
      <c r="M116" s="181">
        <v>1.2160000000000001E-3</v>
      </c>
      <c r="N116" s="181">
        <v>1.2160000000000001E-3</v>
      </c>
      <c r="O116" s="158"/>
      <c r="P116" s="158"/>
      <c r="Q116" s="146"/>
      <c r="R116" s="146"/>
      <c r="S116" s="146"/>
      <c r="T116" s="146"/>
    </row>
    <row r="117" spans="2:20" ht="22.5" customHeight="1" x14ac:dyDescent="0.25">
      <c r="B117" s="145"/>
      <c r="C117" s="157" t="s">
        <v>137</v>
      </c>
      <c r="D117" s="157" t="s">
        <v>141</v>
      </c>
      <c r="E117" s="157" t="s">
        <v>142</v>
      </c>
      <c r="F117" s="240">
        <v>7.9600000000000001E-3</v>
      </c>
      <c r="G117" s="181">
        <v>7.9600000000000001E-3</v>
      </c>
      <c r="H117" s="181">
        <v>7.9600000000000001E-3</v>
      </c>
      <c r="I117" s="181">
        <v>7.9600000000000001E-3</v>
      </c>
      <c r="J117" s="181">
        <v>7.9600000000000001E-3</v>
      </c>
      <c r="K117" s="181">
        <v>7.9600000000000001E-3</v>
      </c>
      <c r="L117" s="181">
        <v>7.9600000000000001E-3</v>
      </c>
      <c r="M117" s="181">
        <v>7.9600000000000001E-3</v>
      </c>
      <c r="N117" s="181">
        <v>7.9600000000000001E-3</v>
      </c>
      <c r="O117" s="158"/>
      <c r="P117" s="158"/>
      <c r="Q117" s="146"/>
      <c r="R117" s="146"/>
      <c r="S117" s="146"/>
      <c r="T117" s="146"/>
    </row>
    <row r="118" spans="2:20" x14ac:dyDescent="0.25">
      <c r="B118" s="145"/>
      <c r="C118" s="166" t="s">
        <v>137</v>
      </c>
      <c r="D118" s="166" t="s">
        <v>109</v>
      </c>
      <c r="E118" s="166" t="s">
        <v>110</v>
      </c>
      <c r="F118" s="241">
        <v>0</v>
      </c>
      <c r="G118" s="242">
        <v>0</v>
      </c>
      <c r="H118" s="242">
        <v>0</v>
      </c>
      <c r="I118" s="242">
        <v>0</v>
      </c>
      <c r="J118" s="242">
        <v>0</v>
      </c>
      <c r="K118" s="242">
        <v>0</v>
      </c>
      <c r="L118" s="242">
        <v>0</v>
      </c>
      <c r="M118" s="242">
        <v>0</v>
      </c>
      <c r="N118" s="242">
        <v>0</v>
      </c>
      <c r="O118" s="158"/>
      <c r="P118" s="158"/>
      <c r="Q118" s="146"/>
      <c r="R118" s="146"/>
      <c r="S118" s="146"/>
      <c r="T118" s="146"/>
    </row>
    <row r="119" spans="2:20" x14ac:dyDescent="0.25">
      <c r="B119" s="164"/>
      <c r="C119" s="164"/>
      <c r="D119" s="164"/>
      <c r="E119" s="164"/>
      <c r="F119" s="164"/>
      <c r="G119" s="164"/>
      <c r="H119" s="164"/>
      <c r="I119" s="164"/>
      <c r="J119" s="164"/>
      <c r="K119" s="164"/>
      <c r="L119" s="164"/>
      <c r="M119" s="164"/>
      <c r="N119" s="164"/>
      <c r="O119" s="164"/>
      <c r="P119" s="164"/>
      <c r="Q119" s="146"/>
      <c r="R119" s="146"/>
      <c r="S119" s="146"/>
      <c r="T119" s="146"/>
    </row>
    <row r="120" spans="2:20" x14ac:dyDescent="0.25">
      <c r="B120" s="164"/>
      <c r="C120" s="175" t="s">
        <v>125</v>
      </c>
      <c r="D120" s="164"/>
      <c r="E120" s="157"/>
      <c r="F120" s="164"/>
      <c r="G120" s="164"/>
      <c r="H120" s="164"/>
      <c r="I120" s="164"/>
      <c r="J120" s="164"/>
      <c r="K120" s="164"/>
      <c r="L120" s="164"/>
      <c r="M120" s="164"/>
      <c r="N120" s="164"/>
      <c r="O120" s="164"/>
      <c r="P120" s="164"/>
      <c r="Q120" s="146"/>
      <c r="R120" s="146"/>
      <c r="S120" s="146"/>
      <c r="T120" s="146"/>
    </row>
    <row r="121" spans="2:20" x14ac:dyDescent="0.25">
      <c r="B121" s="164"/>
      <c r="C121" s="164"/>
      <c r="D121" s="164"/>
      <c r="E121" s="157"/>
      <c r="F121" s="164"/>
      <c r="G121" s="164"/>
      <c r="H121" s="164"/>
      <c r="I121" s="164"/>
      <c r="J121" s="164"/>
      <c r="K121" s="164"/>
      <c r="L121" s="164"/>
      <c r="M121" s="164"/>
      <c r="N121" s="176" t="s">
        <v>117</v>
      </c>
      <c r="O121" s="164"/>
      <c r="P121" s="164"/>
      <c r="Q121" s="146"/>
      <c r="R121" s="146"/>
      <c r="S121" s="146"/>
      <c r="T121" s="146"/>
    </row>
    <row r="122" spans="2:20" x14ac:dyDescent="0.25">
      <c r="B122" s="145"/>
      <c r="C122" s="147" t="s">
        <v>103</v>
      </c>
      <c r="D122" s="147" t="s">
        <v>102</v>
      </c>
      <c r="E122" s="147" t="s">
        <v>27</v>
      </c>
      <c r="F122" s="226">
        <v>2011</v>
      </c>
      <c r="G122" s="90">
        <v>2015</v>
      </c>
      <c r="H122" s="90">
        <v>2020</v>
      </c>
      <c r="I122" s="90">
        <v>2025</v>
      </c>
      <c r="J122" s="90">
        <v>2030</v>
      </c>
      <c r="K122" s="90">
        <v>2035</v>
      </c>
      <c r="L122" s="90">
        <v>2040</v>
      </c>
      <c r="M122" s="90">
        <v>2045</v>
      </c>
      <c r="N122" s="90">
        <v>2050</v>
      </c>
      <c r="O122" s="165"/>
      <c r="P122" s="155"/>
      <c r="Q122" s="146"/>
      <c r="R122" s="146"/>
      <c r="S122" s="146"/>
      <c r="T122" s="146"/>
    </row>
    <row r="123" spans="2:20" x14ac:dyDescent="0.25">
      <c r="B123" s="145"/>
      <c r="C123" s="157" t="s">
        <v>132</v>
      </c>
      <c r="D123" s="157" t="s">
        <v>105</v>
      </c>
      <c r="E123" s="157" t="s">
        <v>106</v>
      </c>
      <c r="F123" s="243">
        <v>21152</v>
      </c>
      <c r="G123" s="244">
        <v>23004</v>
      </c>
      <c r="H123" s="244">
        <v>25549</v>
      </c>
      <c r="I123" s="244">
        <v>28375</v>
      </c>
      <c r="J123" s="244">
        <v>31514</v>
      </c>
      <c r="K123" s="244">
        <v>35000</v>
      </c>
      <c r="L123" s="244">
        <v>38871</v>
      </c>
      <c r="M123" s="244">
        <v>43170</v>
      </c>
      <c r="N123" s="244">
        <v>47945</v>
      </c>
      <c r="O123" s="146"/>
      <c r="P123" s="146"/>
      <c r="Q123" s="146"/>
      <c r="R123" s="146"/>
      <c r="S123" s="146"/>
      <c r="T123" s="146"/>
    </row>
    <row r="124" spans="2:20" x14ac:dyDescent="0.25">
      <c r="B124" s="145"/>
      <c r="C124" s="212" t="s">
        <v>132</v>
      </c>
      <c r="D124" s="212" t="s">
        <v>109</v>
      </c>
      <c r="E124" s="212" t="s">
        <v>110</v>
      </c>
      <c r="F124" s="245">
        <v>0</v>
      </c>
      <c r="G124" s="246">
        <v>0</v>
      </c>
      <c r="H124" s="246">
        <v>0</v>
      </c>
      <c r="I124" s="246">
        <v>0</v>
      </c>
      <c r="J124" s="246">
        <v>0</v>
      </c>
      <c r="K124" s="246">
        <v>0</v>
      </c>
      <c r="L124" s="246">
        <v>0</v>
      </c>
      <c r="M124" s="246">
        <v>0</v>
      </c>
      <c r="N124" s="246">
        <v>0</v>
      </c>
      <c r="O124" s="158"/>
      <c r="P124" s="158"/>
      <c r="Q124" s="146"/>
      <c r="R124" s="146"/>
      <c r="S124" s="146"/>
      <c r="T124" s="146"/>
    </row>
    <row r="125" spans="2:20" x14ac:dyDescent="0.25">
      <c r="B125" s="145"/>
      <c r="C125" s="157" t="s">
        <v>111</v>
      </c>
      <c r="D125" s="157" t="s">
        <v>133</v>
      </c>
      <c r="E125" s="157" t="s">
        <v>134</v>
      </c>
      <c r="F125" s="243">
        <v>194</v>
      </c>
      <c r="G125" s="244">
        <v>218</v>
      </c>
      <c r="H125" s="244">
        <v>252</v>
      </c>
      <c r="I125" s="244">
        <v>291</v>
      </c>
      <c r="J125" s="244">
        <v>336</v>
      </c>
      <c r="K125" s="244">
        <v>387</v>
      </c>
      <c r="L125" s="244">
        <v>446</v>
      </c>
      <c r="M125" s="244">
        <v>514</v>
      </c>
      <c r="N125" s="244">
        <v>592</v>
      </c>
      <c r="O125" s="158"/>
      <c r="P125" s="158"/>
      <c r="Q125" s="146"/>
      <c r="R125" s="146"/>
      <c r="S125" s="146"/>
      <c r="T125" s="146"/>
    </row>
    <row r="126" spans="2:20" x14ac:dyDescent="0.25">
      <c r="B126" s="145"/>
      <c r="C126" s="212" t="s">
        <v>111</v>
      </c>
      <c r="D126" s="212" t="s">
        <v>135</v>
      </c>
      <c r="E126" s="212" t="s">
        <v>136</v>
      </c>
      <c r="F126" s="245">
        <v>0</v>
      </c>
      <c r="G126" s="246">
        <v>0</v>
      </c>
      <c r="H126" s="246">
        <v>0</v>
      </c>
      <c r="I126" s="246">
        <v>0</v>
      </c>
      <c r="J126" s="246">
        <v>0</v>
      </c>
      <c r="K126" s="246">
        <v>0</v>
      </c>
      <c r="L126" s="246">
        <v>0</v>
      </c>
      <c r="M126" s="246">
        <v>0</v>
      </c>
      <c r="N126" s="246">
        <v>0</v>
      </c>
      <c r="O126" s="158"/>
      <c r="P126" s="158"/>
      <c r="Q126" s="146"/>
      <c r="R126" s="146"/>
      <c r="S126" s="146"/>
      <c r="T126" s="146"/>
    </row>
    <row r="127" spans="2:20" x14ac:dyDescent="0.25">
      <c r="B127" s="145"/>
      <c r="C127" s="157" t="s">
        <v>137</v>
      </c>
      <c r="D127" s="157" t="s">
        <v>105</v>
      </c>
      <c r="E127" s="157" t="s">
        <v>138</v>
      </c>
      <c r="F127" s="247">
        <v>14790</v>
      </c>
      <c r="G127" s="248">
        <v>16722</v>
      </c>
      <c r="H127" s="248">
        <v>19495</v>
      </c>
      <c r="I127" s="248">
        <v>22729</v>
      </c>
      <c r="J127" s="248">
        <v>26498</v>
      </c>
      <c r="K127" s="248">
        <v>30891</v>
      </c>
      <c r="L127" s="248">
        <v>36014</v>
      </c>
      <c r="M127" s="248">
        <v>41986</v>
      </c>
      <c r="N127" s="248">
        <v>48947</v>
      </c>
      <c r="O127" s="158"/>
      <c r="P127" s="158"/>
      <c r="Q127" s="146"/>
      <c r="R127" s="146"/>
      <c r="S127" s="146"/>
      <c r="T127" s="146"/>
    </row>
    <row r="128" spans="2:20" x14ac:dyDescent="0.25">
      <c r="B128" s="145"/>
      <c r="C128" s="157" t="s">
        <v>137</v>
      </c>
      <c r="D128" s="157" t="s">
        <v>107</v>
      </c>
      <c r="E128" s="157" t="s">
        <v>108</v>
      </c>
      <c r="F128" s="247">
        <v>0</v>
      </c>
      <c r="G128" s="248">
        <v>35</v>
      </c>
      <c r="H128" s="248">
        <v>92</v>
      </c>
      <c r="I128" s="248">
        <v>166</v>
      </c>
      <c r="J128" s="248">
        <v>264</v>
      </c>
      <c r="K128" s="248">
        <v>389</v>
      </c>
      <c r="L128" s="248">
        <v>549</v>
      </c>
      <c r="M128" s="248">
        <v>753</v>
      </c>
      <c r="N128" s="248">
        <v>1009</v>
      </c>
      <c r="O128" s="158"/>
      <c r="P128" s="158"/>
      <c r="Q128" s="146"/>
      <c r="R128" s="146"/>
      <c r="S128" s="146"/>
      <c r="T128" s="146"/>
    </row>
    <row r="129" spans="2:20" x14ac:dyDescent="0.25">
      <c r="B129" s="145"/>
      <c r="C129" s="157" t="s">
        <v>137</v>
      </c>
      <c r="D129" s="157" t="s">
        <v>139</v>
      </c>
      <c r="E129" s="157" t="s">
        <v>140</v>
      </c>
      <c r="F129" s="247">
        <v>19</v>
      </c>
      <c r="G129" s="248">
        <v>21</v>
      </c>
      <c r="H129" s="248">
        <v>25</v>
      </c>
      <c r="I129" s="248">
        <v>29</v>
      </c>
      <c r="J129" s="248">
        <v>33</v>
      </c>
      <c r="K129" s="248">
        <v>39</v>
      </c>
      <c r="L129" s="248">
        <v>45</v>
      </c>
      <c r="M129" s="248">
        <v>53</v>
      </c>
      <c r="N129" s="248">
        <v>62</v>
      </c>
      <c r="O129" s="158"/>
      <c r="P129" s="158"/>
      <c r="Q129" s="146"/>
      <c r="R129" s="146"/>
      <c r="S129" s="146"/>
      <c r="T129" s="146"/>
    </row>
    <row r="130" spans="2:20" x14ac:dyDescent="0.25">
      <c r="B130" s="145"/>
      <c r="C130" s="157" t="s">
        <v>137</v>
      </c>
      <c r="D130" s="157" t="s">
        <v>141</v>
      </c>
      <c r="E130" s="157" t="s">
        <v>142</v>
      </c>
      <c r="F130" s="247">
        <v>119</v>
      </c>
      <c r="G130" s="248">
        <v>135</v>
      </c>
      <c r="H130" s="248">
        <v>158</v>
      </c>
      <c r="I130" s="248">
        <v>184</v>
      </c>
      <c r="J130" s="248">
        <v>215</v>
      </c>
      <c r="K130" s="248">
        <v>252</v>
      </c>
      <c r="L130" s="248">
        <v>294</v>
      </c>
      <c r="M130" s="248">
        <v>344</v>
      </c>
      <c r="N130" s="248">
        <v>402</v>
      </c>
      <c r="O130" s="158"/>
      <c r="P130" s="158"/>
      <c r="Q130" s="146"/>
      <c r="R130" s="146"/>
      <c r="S130" s="146"/>
      <c r="T130" s="146"/>
    </row>
    <row r="131" spans="2:20" x14ac:dyDescent="0.25">
      <c r="B131" s="145"/>
      <c r="C131" s="166" t="s">
        <v>137</v>
      </c>
      <c r="D131" s="166" t="s">
        <v>109</v>
      </c>
      <c r="E131" s="166" t="s">
        <v>110</v>
      </c>
      <c r="F131" s="249">
        <v>0</v>
      </c>
      <c r="G131" s="250">
        <v>0</v>
      </c>
      <c r="H131" s="250">
        <v>0</v>
      </c>
      <c r="I131" s="250">
        <v>0</v>
      </c>
      <c r="J131" s="250">
        <v>0</v>
      </c>
      <c r="K131" s="250">
        <v>0</v>
      </c>
      <c r="L131" s="250">
        <v>0</v>
      </c>
      <c r="M131" s="250">
        <v>0</v>
      </c>
      <c r="N131" s="250">
        <v>0</v>
      </c>
      <c r="O131" s="158"/>
      <c r="P131" s="158"/>
      <c r="Q131" s="146"/>
      <c r="R131" s="146"/>
      <c r="S131" s="146"/>
      <c r="T131" s="146"/>
    </row>
    <row r="132" spans="2:20" x14ac:dyDescent="0.25">
      <c r="B132" s="164"/>
      <c r="C132" s="164"/>
      <c r="D132" s="164"/>
      <c r="E132" s="164"/>
      <c r="F132" s="164"/>
      <c r="G132" s="164"/>
      <c r="H132" s="164"/>
      <c r="I132" s="164"/>
      <c r="J132" s="164"/>
      <c r="K132" s="164"/>
      <c r="L132" s="164"/>
      <c r="M132" s="164"/>
      <c r="N132" s="164"/>
      <c r="O132" s="164"/>
      <c r="P132" s="164"/>
      <c r="Q132" s="146"/>
      <c r="R132" s="146"/>
      <c r="S132" s="146"/>
      <c r="T132" s="146"/>
    </row>
    <row r="133" spans="2:20" x14ac:dyDescent="0.25">
      <c r="B133" s="164"/>
      <c r="C133" s="65" t="s">
        <v>126</v>
      </c>
      <c r="D133" s="164"/>
      <c r="E133" s="164"/>
      <c r="F133" s="164"/>
      <c r="G133" s="164"/>
      <c r="H133" s="164"/>
      <c r="I133" s="164"/>
      <c r="J133" s="164"/>
      <c r="K133" s="164"/>
      <c r="L133" s="164"/>
      <c r="M133" s="164"/>
      <c r="N133" s="164"/>
      <c r="O133" s="164"/>
      <c r="P133" s="164"/>
      <c r="Q133" s="146"/>
      <c r="R133" s="146"/>
      <c r="S133" s="146"/>
      <c r="T133" s="146"/>
    </row>
    <row r="134" spans="2:20" x14ac:dyDescent="0.25">
      <c r="B134" s="164"/>
      <c r="C134" s="164"/>
      <c r="D134" s="164"/>
      <c r="E134" s="164"/>
      <c r="F134" s="164"/>
      <c r="G134" s="164"/>
      <c r="H134" s="164"/>
      <c r="I134" s="164"/>
      <c r="J134" s="164"/>
      <c r="K134" s="164"/>
      <c r="L134" s="164"/>
      <c r="M134" s="164"/>
      <c r="N134" s="176"/>
      <c r="O134" s="164"/>
      <c r="P134" s="164"/>
      <c r="Q134" s="146"/>
      <c r="R134" s="146"/>
      <c r="S134" s="146"/>
      <c r="T134" s="146"/>
    </row>
    <row r="135" spans="2:20" x14ac:dyDescent="0.25">
      <c r="B135" s="145"/>
      <c r="C135" s="147" t="s">
        <v>103</v>
      </c>
      <c r="D135" s="147" t="s">
        <v>102</v>
      </c>
      <c r="E135" s="147" t="s">
        <v>152</v>
      </c>
      <c r="F135" s="251">
        <v>2011</v>
      </c>
      <c r="G135" s="147">
        <v>2015</v>
      </c>
      <c r="H135" s="147">
        <v>2020</v>
      </c>
      <c r="I135" s="147">
        <v>2025</v>
      </c>
      <c r="J135" s="147">
        <v>2030</v>
      </c>
      <c r="K135" s="147">
        <v>2035</v>
      </c>
      <c r="L135" s="147">
        <v>2040</v>
      </c>
      <c r="M135" s="147">
        <v>2045</v>
      </c>
      <c r="N135" s="147">
        <v>2050</v>
      </c>
      <c r="O135" s="165"/>
      <c r="P135" s="155"/>
      <c r="Q135" s="146"/>
      <c r="R135" s="146"/>
      <c r="S135" s="146"/>
      <c r="T135" s="146"/>
    </row>
    <row r="136" spans="2:20" x14ac:dyDescent="0.25">
      <c r="B136" s="145"/>
      <c r="C136" s="157" t="s">
        <v>132</v>
      </c>
      <c r="D136" s="157" t="s">
        <v>105</v>
      </c>
      <c r="E136" s="157" t="s">
        <v>106</v>
      </c>
      <c r="F136" s="252">
        <v>3026851200</v>
      </c>
      <c r="G136" s="244">
        <v>3291872400</v>
      </c>
      <c r="H136" s="244">
        <v>3656061900</v>
      </c>
      <c r="I136" s="244">
        <v>4060462500</v>
      </c>
      <c r="J136" s="244">
        <v>4509653400</v>
      </c>
      <c r="K136" s="244">
        <v>5008500000</v>
      </c>
      <c r="L136" s="244">
        <v>5562440100</v>
      </c>
      <c r="M136" s="244">
        <v>6177627000</v>
      </c>
      <c r="N136" s="244">
        <v>6860929500</v>
      </c>
      <c r="O136" s="146"/>
      <c r="P136" s="146"/>
      <c r="Q136" s="146"/>
      <c r="R136" s="146"/>
      <c r="S136" s="146"/>
      <c r="T136" s="146"/>
    </row>
    <row r="137" spans="2:20" x14ac:dyDescent="0.25">
      <c r="B137" s="145"/>
      <c r="C137" s="212" t="s">
        <v>132</v>
      </c>
      <c r="D137" s="212" t="s">
        <v>109</v>
      </c>
      <c r="E137" s="212" t="s">
        <v>110</v>
      </c>
      <c r="F137" s="253">
        <v>0</v>
      </c>
      <c r="G137" s="246">
        <v>0</v>
      </c>
      <c r="H137" s="246">
        <v>0</v>
      </c>
      <c r="I137" s="246">
        <v>0</v>
      </c>
      <c r="J137" s="246">
        <v>0</v>
      </c>
      <c r="K137" s="246">
        <v>0</v>
      </c>
      <c r="L137" s="246">
        <v>0</v>
      </c>
      <c r="M137" s="246">
        <v>0</v>
      </c>
      <c r="N137" s="246">
        <v>0</v>
      </c>
      <c r="O137" s="158"/>
      <c r="P137" s="158"/>
      <c r="Q137" s="146"/>
      <c r="R137" s="146"/>
      <c r="S137" s="146"/>
      <c r="T137" s="146"/>
    </row>
    <row r="138" spans="2:20" x14ac:dyDescent="0.25">
      <c r="B138" s="145"/>
      <c r="C138" s="157" t="s">
        <v>111</v>
      </c>
      <c r="D138" s="157" t="s">
        <v>133</v>
      </c>
      <c r="E138" s="157" t="s">
        <v>134</v>
      </c>
      <c r="F138" s="252">
        <v>54824400</v>
      </c>
      <c r="G138" s="244">
        <v>61606800</v>
      </c>
      <c r="H138" s="244">
        <v>71215200</v>
      </c>
      <c r="I138" s="244">
        <v>82236600</v>
      </c>
      <c r="J138" s="244">
        <v>94953600</v>
      </c>
      <c r="K138" s="244">
        <v>109366200</v>
      </c>
      <c r="L138" s="244">
        <v>126039600</v>
      </c>
      <c r="M138" s="244">
        <v>145256400</v>
      </c>
      <c r="N138" s="244">
        <v>167299200</v>
      </c>
      <c r="O138" s="158"/>
      <c r="P138" s="158"/>
      <c r="Q138" s="146"/>
      <c r="R138" s="146"/>
      <c r="S138" s="146"/>
      <c r="T138" s="146"/>
    </row>
    <row r="139" spans="2:20" x14ac:dyDescent="0.25">
      <c r="B139" s="145"/>
      <c r="C139" s="212" t="s">
        <v>111</v>
      </c>
      <c r="D139" s="212" t="s">
        <v>135</v>
      </c>
      <c r="E139" s="212" t="s">
        <v>136</v>
      </c>
      <c r="F139" s="253">
        <v>0</v>
      </c>
      <c r="G139" s="246">
        <v>0</v>
      </c>
      <c r="H139" s="246">
        <v>0</v>
      </c>
      <c r="I139" s="246">
        <v>0</v>
      </c>
      <c r="J139" s="246">
        <v>0</v>
      </c>
      <c r="K139" s="246">
        <v>0</v>
      </c>
      <c r="L139" s="246">
        <v>0</v>
      </c>
      <c r="M139" s="246">
        <v>0</v>
      </c>
      <c r="N139" s="246">
        <v>0</v>
      </c>
      <c r="O139" s="158"/>
      <c r="P139" s="158"/>
      <c r="Q139" s="146"/>
      <c r="R139" s="146"/>
      <c r="S139" s="146"/>
      <c r="T139" s="146"/>
    </row>
    <row r="140" spans="2:20" x14ac:dyDescent="0.25">
      <c r="B140" s="145"/>
      <c r="C140" s="157" t="s">
        <v>137</v>
      </c>
      <c r="D140" s="157" t="s">
        <v>105</v>
      </c>
      <c r="E140" s="157" t="s">
        <v>138</v>
      </c>
      <c r="F140" s="252">
        <v>591647328.00000012</v>
      </c>
      <c r="G140" s="248">
        <v>668933510.4000001</v>
      </c>
      <c r="H140" s="248">
        <v>779862384.00000012</v>
      </c>
      <c r="I140" s="248">
        <v>909232732.80000007</v>
      </c>
      <c r="J140" s="248">
        <v>1060004793.6000001</v>
      </c>
      <c r="K140" s="248">
        <v>1235738851.2</v>
      </c>
      <c r="L140" s="248">
        <v>1440675244.8000002</v>
      </c>
      <c r="M140" s="248">
        <v>1679574355.2000003</v>
      </c>
      <c r="N140" s="248">
        <v>1958036630.4000001</v>
      </c>
      <c r="O140" s="158"/>
      <c r="P140" s="158"/>
      <c r="Q140" s="146"/>
      <c r="R140" s="146"/>
      <c r="S140" s="146"/>
      <c r="T140" s="146"/>
    </row>
    <row r="141" spans="2:20" x14ac:dyDescent="0.25">
      <c r="B141" s="145"/>
      <c r="C141" s="157" t="s">
        <v>137</v>
      </c>
      <c r="D141" s="157" t="s">
        <v>107</v>
      </c>
      <c r="E141" s="157" t="s">
        <v>108</v>
      </c>
      <c r="F141" s="254">
        <v>0</v>
      </c>
      <c r="G141" s="248">
        <v>1400112.0000000002</v>
      </c>
      <c r="H141" s="248">
        <v>3680294.4000000004</v>
      </c>
      <c r="I141" s="248">
        <v>6640531.2000000011</v>
      </c>
      <c r="J141" s="248">
        <v>10560844.800000001</v>
      </c>
      <c r="K141" s="248">
        <v>15561244.800000003</v>
      </c>
      <c r="L141" s="248">
        <v>21961756.800000001</v>
      </c>
      <c r="M141" s="248">
        <v>30122409.600000001</v>
      </c>
      <c r="N141" s="248">
        <v>40363228.800000004</v>
      </c>
      <c r="O141" s="158"/>
      <c r="P141" s="158"/>
      <c r="Q141" s="146"/>
      <c r="R141" s="146"/>
      <c r="S141" s="146"/>
      <c r="T141" s="146"/>
    </row>
    <row r="142" spans="2:20" x14ac:dyDescent="0.25">
      <c r="B142" s="145"/>
      <c r="C142" s="157" t="s">
        <v>137</v>
      </c>
      <c r="D142" s="157" t="s">
        <v>139</v>
      </c>
      <c r="E142" s="157" t="s">
        <v>140</v>
      </c>
      <c r="F142" s="254">
        <v>760060.8</v>
      </c>
      <c r="G142" s="248">
        <v>840067.20000000007</v>
      </c>
      <c r="H142" s="248">
        <v>1000080.0000000001</v>
      </c>
      <c r="I142" s="248">
        <v>1160092.8</v>
      </c>
      <c r="J142" s="248">
        <v>1320105.6000000001</v>
      </c>
      <c r="K142" s="248">
        <v>1560124.8000000003</v>
      </c>
      <c r="L142" s="248">
        <v>1800144.0000000002</v>
      </c>
      <c r="M142" s="248">
        <v>2120169.6</v>
      </c>
      <c r="N142" s="248">
        <v>2480198.4000000004</v>
      </c>
      <c r="O142" s="158"/>
      <c r="P142" s="158"/>
      <c r="Q142" s="146"/>
      <c r="R142" s="146"/>
      <c r="S142" s="146"/>
      <c r="T142" s="146"/>
    </row>
    <row r="143" spans="2:20" x14ac:dyDescent="0.25">
      <c r="B143" s="145"/>
      <c r="C143" s="157" t="s">
        <v>137</v>
      </c>
      <c r="D143" s="157" t="s">
        <v>141</v>
      </c>
      <c r="E143" s="157" t="s">
        <v>142</v>
      </c>
      <c r="F143" s="254">
        <v>4760380.8000000007</v>
      </c>
      <c r="G143" s="248">
        <v>5400432.0000000009</v>
      </c>
      <c r="H143" s="248">
        <v>6320505.6000000006</v>
      </c>
      <c r="I143" s="248">
        <v>7360588.8000000007</v>
      </c>
      <c r="J143" s="248">
        <v>8600688.0000000019</v>
      </c>
      <c r="K143" s="248">
        <v>10080806.4</v>
      </c>
      <c r="L143" s="248">
        <v>11760940.800000001</v>
      </c>
      <c r="M143" s="248">
        <v>13761100.800000001</v>
      </c>
      <c r="N143" s="248">
        <v>16081286.400000002</v>
      </c>
      <c r="O143" s="158"/>
      <c r="P143" s="158"/>
      <c r="Q143" s="146"/>
      <c r="R143" s="146"/>
      <c r="S143" s="146"/>
      <c r="T143" s="146"/>
    </row>
    <row r="144" spans="2:20" x14ac:dyDescent="0.25">
      <c r="B144" s="145"/>
      <c r="C144" s="166" t="s">
        <v>137</v>
      </c>
      <c r="D144" s="166" t="s">
        <v>109</v>
      </c>
      <c r="E144" s="166" t="s">
        <v>110</v>
      </c>
      <c r="F144" s="255">
        <v>0</v>
      </c>
      <c r="G144" s="250">
        <v>0</v>
      </c>
      <c r="H144" s="250">
        <v>0</v>
      </c>
      <c r="I144" s="250">
        <v>0</v>
      </c>
      <c r="J144" s="250">
        <v>0</v>
      </c>
      <c r="K144" s="250">
        <v>0</v>
      </c>
      <c r="L144" s="250">
        <v>0</v>
      </c>
      <c r="M144" s="250">
        <v>0</v>
      </c>
      <c r="N144" s="250">
        <v>0</v>
      </c>
      <c r="O144" s="158"/>
      <c r="P144" s="158"/>
      <c r="Q144" s="146"/>
      <c r="R144" s="146"/>
      <c r="S144" s="146"/>
      <c r="T144" s="146"/>
    </row>
    <row r="145" spans="2:20" x14ac:dyDescent="0.25">
      <c r="B145" s="164"/>
      <c r="C145" s="157"/>
      <c r="D145" s="157"/>
      <c r="E145" s="157"/>
      <c r="F145" s="186"/>
      <c r="G145" s="186"/>
      <c r="H145" s="186"/>
      <c r="I145" s="186"/>
      <c r="J145" s="186"/>
      <c r="K145" s="186"/>
      <c r="L145" s="186"/>
      <c r="M145" s="186"/>
      <c r="N145" s="186"/>
      <c r="O145" s="164"/>
      <c r="P145" s="164"/>
      <c r="Q145" s="146"/>
      <c r="R145" s="146"/>
      <c r="S145" s="146"/>
      <c r="T145" s="146"/>
    </row>
    <row r="146" spans="2:20" x14ac:dyDescent="0.25">
      <c r="B146" s="164"/>
      <c r="C146" s="157"/>
      <c r="D146" s="157"/>
      <c r="E146" s="157"/>
      <c r="F146" s="186"/>
      <c r="G146" s="186"/>
      <c r="H146" s="186"/>
      <c r="I146" s="186"/>
      <c r="J146" s="186"/>
      <c r="K146" s="186"/>
      <c r="L146" s="186"/>
      <c r="M146" s="186"/>
      <c r="N146" s="186"/>
    </row>
    <row r="147" spans="2:20" x14ac:dyDescent="0.25">
      <c r="B147" s="178"/>
      <c r="C147" s="142"/>
      <c r="D147" s="142"/>
      <c r="E147" s="142"/>
      <c r="F147" s="187"/>
      <c r="G147" s="187"/>
      <c r="H147" s="187"/>
      <c r="I147" s="187"/>
      <c r="J147" s="187"/>
      <c r="K147" s="187"/>
      <c r="L147" s="187"/>
      <c r="M147" s="187"/>
      <c r="N147" s="187"/>
    </row>
    <row r="148" spans="2:20" x14ac:dyDescent="0.25">
      <c r="B148" s="178"/>
      <c r="C148" s="142"/>
      <c r="D148" s="142"/>
      <c r="E148" s="142"/>
      <c r="F148" s="187"/>
      <c r="G148" s="187"/>
      <c r="H148" s="187"/>
      <c r="I148" s="187"/>
      <c r="J148" s="187"/>
      <c r="K148" s="187"/>
      <c r="L148" s="187"/>
      <c r="M148" s="187"/>
      <c r="N148" s="187"/>
    </row>
    <row r="150" spans="2:20" x14ac:dyDescent="0.25">
      <c r="B150" s="188" t="s">
        <v>78</v>
      </c>
    </row>
    <row r="152" spans="2:20" x14ac:dyDescent="0.25">
      <c r="B152" s="189" t="s">
        <v>127</v>
      </c>
    </row>
    <row r="154" spans="2:20" x14ac:dyDescent="0.25">
      <c r="B154" s="188" t="s">
        <v>88</v>
      </c>
      <c r="C154" s="188" t="s">
        <v>103</v>
      </c>
      <c r="D154" s="188" t="s">
        <v>102</v>
      </c>
      <c r="E154" s="188" t="s">
        <v>27</v>
      </c>
      <c r="F154" s="188">
        <v>2011</v>
      </c>
      <c r="G154" s="188">
        <v>2015</v>
      </c>
      <c r="H154" s="188">
        <v>2020</v>
      </c>
      <c r="I154" s="188">
        <v>2025</v>
      </c>
      <c r="J154" s="188">
        <v>2030</v>
      </c>
      <c r="K154" s="188">
        <v>2035</v>
      </c>
      <c r="L154" s="188">
        <v>2040</v>
      </c>
      <c r="M154" s="188">
        <v>2045</v>
      </c>
      <c r="N154" s="188">
        <v>2050</v>
      </c>
    </row>
    <row r="155" spans="2:20" x14ac:dyDescent="0.25">
      <c r="B155" s="140" t="s">
        <v>36</v>
      </c>
      <c r="C155" s="140" t="s">
        <v>132</v>
      </c>
      <c r="D155" s="140" t="s">
        <v>105</v>
      </c>
      <c r="E155" s="140" t="s">
        <v>62</v>
      </c>
      <c r="F155" s="256">
        <v>1.0659380371113407</v>
      </c>
      <c r="G155" s="256">
        <v>1.1592680883939714</v>
      </c>
      <c r="H155" s="256">
        <v>1.2875213176133531</v>
      </c>
      <c r="I155" s="256">
        <v>1.4299353159528316</v>
      </c>
      <c r="J155" s="256">
        <v>1.5881226976894287</v>
      </c>
      <c r="K155" s="256">
        <v>1.7637968654924796</v>
      </c>
      <c r="L155" s="256">
        <v>1.9588727988159478</v>
      </c>
      <c r="M155" s="256">
        <v>2.1755174480945811</v>
      </c>
      <c r="N155" s="256">
        <v>2.4161497347439123</v>
      </c>
    </row>
    <row r="156" spans="2:20" x14ac:dyDescent="0.25">
      <c r="B156" s="140" t="s">
        <v>38</v>
      </c>
      <c r="C156" s="140" t="s">
        <v>132</v>
      </c>
      <c r="D156" s="140" t="s">
        <v>109</v>
      </c>
      <c r="E156" s="140" t="s">
        <v>62</v>
      </c>
      <c r="F156" s="256">
        <v>0</v>
      </c>
      <c r="G156" s="256">
        <v>0</v>
      </c>
      <c r="H156" s="256">
        <v>0</v>
      </c>
      <c r="I156" s="256">
        <v>0</v>
      </c>
      <c r="J156" s="256">
        <v>0</v>
      </c>
      <c r="K156" s="256">
        <v>0</v>
      </c>
      <c r="L156" s="256">
        <v>0</v>
      </c>
      <c r="M156" s="256">
        <v>0</v>
      </c>
      <c r="N156" s="256">
        <v>0</v>
      </c>
    </row>
    <row r="157" spans="2:20" x14ac:dyDescent="0.25">
      <c r="B157" s="140" t="s">
        <v>36</v>
      </c>
      <c r="C157" s="140" t="s">
        <v>111</v>
      </c>
      <c r="D157" s="140" t="s">
        <v>133</v>
      </c>
      <c r="E157" s="140" t="s">
        <v>62</v>
      </c>
      <c r="F157" s="256">
        <v>1.9562142885045362</v>
      </c>
      <c r="G157" s="256">
        <v>2.1982201798659218</v>
      </c>
      <c r="H157" s="256">
        <v>2.541061859294552</v>
      </c>
      <c r="I157" s="256">
        <v>2.9343214327568039</v>
      </c>
      <c r="J157" s="256">
        <v>3.3880824790594026</v>
      </c>
      <c r="K157" s="256">
        <v>3.9023449982023477</v>
      </c>
      <c r="L157" s="256">
        <v>4.4972761477990879</v>
      </c>
      <c r="M157" s="256">
        <v>5.1829595066563483</v>
      </c>
      <c r="N157" s="256">
        <v>5.9694786535808522</v>
      </c>
    </row>
    <row r="158" spans="2:20" x14ac:dyDescent="0.25">
      <c r="B158" s="140" t="s">
        <v>38</v>
      </c>
      <c r="C158" s="140" t="s">
        <v>111</v>
      </c>
      <c r="D158" s="140" t="s">
        <v>135</v>
      </c>
      <c r="E158" s="140" t="s">
        <v>62</v>
      </c>
      <c r="F158" s="256">
        <v>0</v>
      </c>
      <c r="G158" s="256">
        <v>0</v>
      </c>
      <c r="H158" s="256">
        <v>0</v>
      </c>
      <c r="I158" s="256">
        <v>0</v>
      </c>
      <c r="J158" s="256">
        <v>0</v>
      </c>
      <c r="K158" s="256">
        <v>0</v>
      </c>
      <c r="L158" s="256">
        <v>0</v>
      </c>
      <c r="M158" s="256">
        <v>0</v>
      </c>
      <c r="N158" s="256">
        <v>0</v>
      </c>
    </row>
    <row r="159" spans="2:20" x14ac:dyDescent="0.25">
      <c r="B159" s="140" t="s">
        <v>36</v>
      </c>
      <c r="C159" s="140" t="s">
        <v>137</v>
      </c>
      <c r="D159" s="140" t="s">
        <v>105</v>
      </c>
      <c r="E159" s="140" t="s">
        <v>62</v>
      </c>
      <c r="F159" s="256">
        <v>7.0234151103857041</v>
      </c>
      <c r="G159" s="256">
        <v>7.9408754209513006</v>
      </c>
      <c r="H159" s="256">
        <v>9.257706394656477</v>
      </c>
      <c r="I159" s="256">
        <v>10.793455175385846</v>
      </c>
      <c r="J159" s="256">
        <v>12.583262582488194</v>
      </c>
      <c r="K159" s="256">
        <v>14.669392574369491</v>
      </c>
      <c r="L159" s="256">
        <v>17.10218200036719</v>
      </c>
      <c r="M159" s="256">
        <v>19.938141097001633</v>
      </c>
      <c r="N159" s="256">
        <v>23.243752495473228</v>
      </c>
    </row>
    <row r="160" spans="2:20" x14ac:dyDescent="0.25">
      <c r="B160" s="140" t="s">
        <v>49</v>
      </c>
      <c r="C160" s="140" t="s">
        <v>137</v>
      </c>
      <c r="D160" s="140" t="s">
        <v>107</v>
      </c>
      <c r="E160" s="140" t="s">
        <v>62</v>
      </c>
      <c r="F160" s="256">
        <v>0</v>
      </c>
      <c r="G160" s="256">
        <v>5.6661333409436555E-3</v>
      </c>
      <c r="H160" s="256">
        <v>1.4893836210480465E-2</v>
      </c>
      <c r="I160" s="256">
        <v>2.6873660988475621E-2</v>
      </c>
      <c r="J160" s="256">
        <v>4.273883434311785E-2</v>
      </c>
      <c r="K160" s="256">
        <v>6.2975024846488051E-2</v>
      </c>
      <c r="L160" s="256">
        <v>8.8877348690801897E-2</v>
      </c>
      <c r="M160" s="256">
        <v>0.12190281159230205</v>
      </c>
      <c r="N160" s="256">
        <v>0.16334652974320424</v>
      </c>
    </row>
    <row r="161" spans="2:14" x14ac:dyDescent="0.25">
      <c r="B161" s="140" t="s">
        <v>45</v>
      </c>
      <c r="C161" s="148" t="s">
        <v>137</v>
      </c>
      <c r="D161" s="148" t="s">
        <v>139</v>
      </c>
      <c r="E161" s="140" t="s">
        <v>62</v>
      </c>
      <c r="F161" s="256">
        <v>8.8600536421736716E-3</v>
      </c>
      <c r="G161" s="256">
        <v>9.792690867665637E-3</v>
      </c>
      <c r="H161" s="256">
        <v>1.1657965318649568E-2</v>
      </c>
      <c r="I161" s="256">
        <v>1.3523239769633497E-2</v>
      </c>
      <c r="J161" s="256">
        <v>1.5388514220617428E-2</v>
      </c>
      <c r="K161" s="256">
        <v>1.8186425897093326E-2</v>
      </c>
      <c r="L161" s="256">
        <v>2.0984337573569222E-2</v>
      </c>
      <c r="M161" s="256">
        <v>2.471488647553708E-2</v>
      </c>
      <c r="N161" s="256">
        <v>2.8911753990250928E-2</v>
      </c>
    </row>
    <row r="162" spans="2:14" x14ac:dyDescent="0.25">
      <c r="B162" s="140" t="s">
        <v>47</v>
      </c>
      <c r="C162" s="148" t="s">
        <v>137</v>
      </c>
      <c r="D162" s="148" t="s">
        <v>141</v>
      </c>
      <c r="E162" s="140" t="s">
        <v>62</v>
      </c>
      <c r="F162" s="256">
        <v>5.1536330609906714E-2</v>
      </c>
      <c r="G162" s="256">
        <v>5.8465585145692493E-2</v>
      </c>
      <c r="H162" s="256">
        <v>6.8426388540884536E-2</v>
      </c>
      <c r="I162" s="256">
        <v>7.9686427161536427E-2</v>
      </c>
      <c r="J162" s="256">
        <v>9.3111857824621377E-2</v>
      </c>
      <c r="K162" s="256">
        <v>0.10913575893862597</v>
      </c>
      <c r="L162" s="256">
        <v>0.12732505209506365</v>
      </c>
      <c r="M162" s="256">
        <v>0.14897897251939418</v>
      </c>
      <c r="N162" s="256">
        <v>0.17409752021161765</v>
      </c>
    </row>
    <row r="163" spans="2:14" x14ac:dyDescent="0.25">
      <c r="B163" s="140" t="s">
        <v>38</v>
      </c>
      <c r="C163" s="140" t="s">
        <v>137</v>
      </c>
      <c r="D163" s="140" t="s">
        <v>109</v>
      </c>
      <c r="E163" s="140" t="s">
        <v>62</v>
      </c>
      <c r="F163" s="256">
        <v>0</v>
      </c>
      <c r="G163" s="256">
        <v>0</v>
      </c>
      <c r="H163" s="256">
        <v>0</v>
      </c>
      <c r="I163" s="256">
        <v>0</v>
      </c>
      <c r="J163" s="256">
        <v>0</v>
      </c>
      <c r="K163" s="256">
        <v>0</v>
      </c>
      <c r="L163" s="256">
        <v>0</v>
      </c>
      <c r="M163" s="256">
        <v>0</v>
      </c>
      <c r="N163" s="256">
        <v>0</v>
      </c>
    </row>
    <row r="164" spans="2:14" x14ac:dyDescent="0.25">
      <c r="D164" s="188" t="s">
        <v>100</v>
      </c>
      <c r="E164" s="188" t="s">
        <v>62</v>
      </c>
      <c r="F164" s="257">
        <v>10.10596382025366</v>
      </c>
      <c r="G164" s="257">
        <v>11.372288098565495</v>
      </c>
      <c r="H164" s="257">
        <v>13.181267761634398</v>
      </c>
      <c r="I164" s="257">
        <v>15.277795252015126</v>
      </c>
      <c r="J164" s="257">
        <v>17.710706965625381</v>
      </c>
      <c r="K164" s="257">
        <v>20.525831647746525</v>
      </c>
      <c r="L164" s="257">
        <v>23.795517685341657</v>
      </c>
      <c r="M164" s="257">
        <v>27.592214722339797</v>
      </c>
      <c r="N164" s="257">
        <v>31.995736687743065</v>
      </c>
    </row>
    <row r="165" spans="2:14" x14ac:dyDescent="0.25">
      <c r="F165" s="191">
        <v>-0.99999837164622851</v>
      </c>
    </row>
    <row r="166" spans="2:14" x14ac:dyDescent="0.25">
      <c r="C166" s="188" t="s">
        <v>25</v>
      </c>
      <c r="D166" s="188" t="s">
        <v>26</v>
      </c>
      <c r="E166" s="188" t="s">
        <v>27</v>
      </c>
      <c r="F166" s="188">
        <v>2011</v>
      </c>
      <c r="G166" s="188">
        <v>2015</v>
      </c>
      <c r="H166" s="188">
        <v>2020</v>
      </c>
      <c r="I166" s="188">
        <v>2025</v>
      </c>
      <c r="J166" s="188">
        <v>2030</v>
      </c>
      <c r="K166" s="188">
        <v>2035</v>
      </c>
      <c r="L166" s="188">
        <v>2040</v>
      </c>
      <c r="M166" s="188">
        <v>2045</v>
      </c>
      <c r="N166" s="188">
        <v>2050</v>
      </c>
    </row>
    <row r="167" spans="2:14" x14ac:dyDescent="0.25">
      <c r="C167" s="140" t="s">
        <v>36</v>
      </c>
      <c r="D167" s="140" t="s">
        <v>37</v>
      </c>
      <c r="E167" s="140" t="s">
        <v>62</v>
      </c>
      <c r="F167" s="190">
        <v>10.04556743600158</v>
      </c>
      <c r="G167" s="190">
        <v>11.298363689211193</v>
      </c>
      <c r="H167" s="190">
        <v>13.086289571564382</v>
      </c>
      <c r="I167" s="190">
        <v>15.157711924095482</v>
      </c>
      <c r="J167" s="190">
        <v>17.559467759237023</v>
      </c>
      <c r="K167" s="190">
        <v>20.335534438064318</v>
      </c>
      <c r="L167" s="190">
        <v>23.558330946982224</v>
      </c>
      <c r="M167" s="190">
        <v>27.296618051752564</v>
      </c>
      <c r="N167" s="190">
        <v>31.629380883797992</v>
      </c>
    </row>
    <row r="168" spans="2:14" x14ac:dyDescent="0.25">
      <c r="C168" s="140" t="s">
        <v>45</v>
      </c>
      <c r="D168" s="140" t="s">
        <v>46</v>
      </c>
      <c r="E168" s="140" t="s">
        <v>62</v>
      </c>
      <c r="F168" s="190">
        <v>8.8600536421736716E-3</v>
      </c>
      <c r="G168" s="190">
        <v>9.792690867665637E-3</v>
      </c>
      <c r="H168" s="190">
        <v>1.1657965318649568E-2</v>
      </c>
      <c r="I168" s="190">
        <v>1.3523239769633497E-2</v>
      </c>
      <c r="J168" s="190">
        <v>1.5388514220617428E-2</v>
      </c>
      <c r="K168" s="190">
        <v>1.8186425897093326E-2</v>
      </c>
      <c r="L168" s="190">
        <v>2.0984337573569222E-2</v>
      </c>
      <c r="M168" s="190">
        <v>2.471488647553708E-2</v>
      </c>
      <c r="N168" s="190">
        <v>2.8911753990250928E-2</v>
      </c>
    </row>
    <row r="169" spans="2:14" x14ac:dyDescent="0.25">
      <c r="C169" s="140" t="s">
        <v>47</v>
      </c>
      <c r="D169" s="140" t="s">
        <v>48</v>
      </c>
      <c r="E169" s="140" t="s">
        <v>62</v>
      </c>
      <c r="F169" s="190">
        <v>5.1536330609906714E-2</v>
      </c>
      <c r="G169" s="190">
        <v>5.8465585145692493E-2</v>
      </c>
      <c r="H169" s="190">
        <v>6.8426388540884536E-2</v>
      </c>
      <c r="I169" s="190">
        <v>7.9686427161536427E-2</v>
      </c>
      <c r="J169" s="190">
        <v>9.3111857824621377E-2</v>
      </c>
      <c r="K169" s="190">
        <v>0.10913575893862597</v>
      </c>
      <c r="L169" s="190">
        <v>0.12732505209506365</v>
      </c>
      <c r="M169" s="190">
        <v>0.14897897251939418</v>
      </c>
      <c r="N169" s="190">
        <v>0.17409752021161765</v>
      </c>
    </row>
    <row r="170" spans="2:14" x14ac:dyDescent="0.25">
      <c r="C170" s="140" t="s">
        <v>38</v>
      </c>
      <c r="D170" s="140" t="s">
        <v>39</v>
      </c>
      <c r="E170" s="140" t="s">
        <v>62</v>
      </c>
      <c r="F170" s="190">
        <v>0</v>
      </c>
      <c r="G170" s="190">
        <v>0</v>
      </c>
      <c r="H170" s="190">
        <v>0</v>
      </c>
      <c r="I170" s="190">
        <v>0</v>
      </c>
      <c r="J170" s="190">
        <v>0</v>
      </c>
      <c r="K170" s="190">
        <v>0</v>
      </c>
      <c r="L170" s="190">
        <v>0</v>
      </c>
      <c r="M170" s="190">
        <v>0</v>
      </c>
      <c r="N170" s="190">
        <v>0</v>
      </c>
    </row>
    <row r="171" spans="2:14" x14ac:dyDescent="0.25">
      <c r="C171" s="140" t="s">
        <v>49</v>
      </c>
      <c r="D171" s="140" t="s">
        <v>50</v>
      </c>
      <c r="E171" s="140" t="s">
        <v>62</v>
      </c>
      <c r="F171" s="190">
        <v>0</v>
      </c>
      <c r="G171" s="190">
        <v>5.6661333409436555E-3</v>
      </c>
      <c r="H171" s="190">
        <v>1.4893836210480465E-2</v>
      </c>
      <c r="I171" s="190">
        <v>2.6873660988475621E-2</v>
      </c>
      <c r="J171" s="190">
        <v>4.273883434311785E-2</v>
      </c>
      <c r="K171" s="190">
        <v>6.2975024846488051E-2</v>
      </c>
      <c r="L171" s="190">
        <v>8.8877348690801897E-2</v>
      </c>
      <c r="M171" s="190">
        <v>0.12190281159230205</v>
      </c>
      <c r="N171" s="190">
        <v>0.16334652974320424</v>
      </c>
    </row>
    <row r="172" spans="2:14" x14ac:dyDescent="0.25">
      <c r="D172" s="188" t="s">
        <v>100</v>
      </c>
      <c r="E172" s="188" t="s">
        <v>62</v>
      </c>
      <c r="F172" s="257">
        <v>10.10596382025366</v>
      </c>
      <c r="G172" s="257">
        <v>11.372288098565495</v>
      </c>
      <c r="H172" s="257">
        <v>13.181267761634398</v>
      </c>
      <c r="I172" s="257">
        <v>15.277795252015126</v>
      </c>
      <c r="J172" s="257">
        <v>17.710706965625381</v>
      </c>
      <c r="K172" s="257">
        <v>20.525831647746525</v>
      </c>
      <c r="L172" s="257">
        <v>23.795517685341657</v>
      </c>
      <c r="M172" s="257">
        <v>27.592214722339797</v>
      </c>
      <c r="N172" s="257">
        <v>31.995736687743065</v>
      </c>
    </row>
    <row r="174" spans="2:14" x14ac:dyDescent="0.25">
      <c r="C174" s="188" t="s">
        <v>25</v>
      </c>
      <c r="D174" s="188" t="s">
        <v>26</v>
      </c>
      <c r="E174" s="188" t="s">
        <v>27</v>
      </c>
      <c r="F174" s="188">
        <v>2011</v>
      </c>
      <c r="G174" s="188">
        <v>2015</v>
      </c>
      <c r="H174" s="188">
        <v>2020</v>
      </c>
      <c r="I174" s="188">
        <v>2025</v>
      </c>
      <c r="J174" s="188">
        <v>2030</v>
      </c>
      <c r="K174" s="188">
        <v>2035</v>
      </c>
      <c r="L174" s="188">
        <v>2040</v>
      </c>
      <c r="M174" s="188">
        <v>2045</v>
      </c>
      <c r="N174" s="188">
        <v>2050</v>
      </c>
    </row>
    <row r="175" spans="2:14" x14ac:dyDescent="0.25">
      <c r="C175" s="140" t="s">
        <v>82</v>
      </c>
      <c r="D175" s="140" t="s">
        <v>83</v>
      </c>
      <c r="E175" s="140" t="s">
        <v>62</v>
      </c>
      <c r="F175" s="190">
        <v>10.10596382025366</v>
      </c>
      <c r="G175" s="190">
        <v>11.366621965224551</v>
      </c>
      <c r="H175" s="190">
        <v>13.166373925423917</v>
      </c>
      <c r="I175" s="190">
        <v>15.250921591026652</v>
      </c>
      <c r="J175" s="190">
        <v>17.667968131282262</v>
      </c>
      <c r="K175" s="190">
        <v>20.462856622900038</v>
      </c>
      <c r="L175" s="190">
        <v>23.706640336650857</v>
      </c>
      <c r="M175" s="190">
        <v>27.470311910747494</v>
      </c>
      <c r="N175" s="190">
        <v>31.83239015799986</v>
      </c>
    </row>
    <row r="176" spans="2:14" x14ac:dyDescent="0.25">
      <c r="C176" s="140" t="s">
        <v>84</v>
      </c>
      <c r="D176" s="140" t="s">
        <v>85</v>
      </c>
      <c r="E176" s="140" t="s">
        <v>62</v>
      </c>
      <c r="F176" s="190">
        <v>0</v>
      </c>
      <c r="G176" s="190">
        <v>5.6661333409436555E-3</v>
      </c>
      <c r="H176" s="190">
        <v>1.4893836210480465E-2</v>
      </c>
      <c r="I176" s="190">
        <v>2.6873660988475621E-2</v>
      </c>
      <c r="J176" s="190">
        <v>4.273883434311785E-2</v>
      </c>
      <c r="K176" s="190">
        <v>6.2975024846488051E-2</v>
      </c>
      <c r="L176" s="190">
        <v>8.8877348690801897E-2</v>
      </c>
      <c r="M176" s="190">
        <v>0.12190281159230205</v>
      </c>
      <c r="N176" s="190">
        <v>0.16334652974320424</v>
      </c>
    </row>
    <row r="177" spans="2:20" x14ac:dyDescent="0.25">
      <c r="F177" s="190">
        <v>10.10596382025366</v>
      </c>
      <c r="G177" s="190">
        <v>11.372288098565495</v>
      </c>
      <c r="H177" s="190">
        <v>13.181267761634398</v>
      </c>
      <c r="I177" s="190">
        <v>15.277795252015126</v>
      </c>
      <c r="J177" s="190">
        <v>17.710706965625381</v>
      </c>
      <c r="K177" s="190">
        <v>20.525831647746525</v>
      </c>
      <c r="L177" s="190">
        <v>23.795517685341657</v>
      </c>
      <c r="M177" s="190">
        <v>27.592214722339797</v>
      </c>
      <c r="N177" s="190">
        <v>31.995736687743065</v>
      </c>
    </row>
    <row r="179" spans="2:20" x14ac:dyDescent="0.25">
      <c r="B179" s="179" t="s">
        <v>86</v>
      </c>
      <c r="C179" s="150"/>
      <c r="D179" s="150"/>
      <c r="E179" s="150"/>
      <c r="F179" s="150"/>
      <c r="G179" s="150"/>
      <c r="H179" s="150"/>
      <c r="I179" s="150"/>
      <c r="J179" s="150"/>
      <c r="K179" s="150"/>
      <c r="L179" s="150"/>
      <c r="M179" s="150"/>
      <c r="N179" s="150"/>
      <c r="O179" s="150"/>
      <c r="P179" s="150"/>
      <c r="Q179" s="151"/>
      <c r="R179" s="151"/>
      <c r="S179" s="151"/>
      <c r="T179" s="151"/>
    </row>
    <row r="180" spans="2:20" x14ac:dyDescent="0.25">
      <c r="B180" s="164"/>
      <c r="C180" s="164"/>
      <c r="D180" s="164"/>
      <c r="E180" s="164"/>
      <c r="F180" s="164"/>
      <c r="G180" s="164"/>
      <c r="H180" s="164"/>
      <c r="I180" s="164"/>
      <c r="J180" s="164"/>
      <c r="K180" s="164"/>
      <c r="L180" s="164"/>
      <c r="M180" s="164"/>
      <c r="N180" s="164"/>
      <c r="O180" s="164"/>
      <c r="P180" s="164"/>
      <c r="Q180" s="146"/>
      <c r="R180" s="146"/>
      <c r="S180" s="146"/>
      <c r="T180" s="146"/>
    </row>
    <row r="181" spans="2:20" x14ac:dyDescent="0.25">
      <c r="B181" s="164"/>
      <c r="C181" s="164"/>
      <c r="D181" s="164"/>
      <c r="E181" s="164"/>
      <c r="F181" s="164"/>
      <c r="G181" s="164"/>
      <c r="H181" s="164"/>
      <c r="I181" s="164"/>
      <c r="J181" s="164"/>
      <c r="K181" s="164"/>
      <c r="L181" s="164"/>
      <c r="M181" s="164"/>
      <c r="N181" s="164"/>
      <c r="O181" s="164"/>
      <c r="P181" s="164"/>
      <c r="Q181" s="146"/>
      <c r="R181" s="146"/>
      <c r="S181" s="146"/>
      <c r="T181" s="146"/>
    </row>
    <row r="182" spans="2:20" x14ac:dyDescent="0.25">
      <c r="B182" s="164"/>
      <c r="C182" s="192" t="s">
        <v>88</v>
      </c>
      <c r="D182" s="192" t="s">
        <v>89</v>
      </c>
      <c r="E182" s="192" t="s">
        <v>27</v>
      </c>
      <c r="F182" s="193" t="s">
        <v>90</v>
      </c>
      <c r="G182" s="193" t="s">
        <v>91</v>
      </c>
      <c r="H182" s="193" t="s">
        <v>92</v>
      </c>
      <c r="I182" s="193" t="s">
        <v>93</v>
      </c>
      <c r="J182" s="193" t="s">
        <v>94</v>
      </c>
      <c r="K182" s="193" t="s">
        <v>95</v>
      </c>
      <c r="L182" s="193" t="s">
        <v>96</v>
      </c>
      <c r="M182" s="193" t="s">
        <v>97</v>
      </c>
      <c r="N182" s="193" t="s">
        <v>98</v>
      </c>
      <c r="O182" s="164"/>
      <c r="P182" s="164"/>
      <c r="Q182" s="146"/>
      <c r="R182" s="146"/>
      <c r="S182" s="146"/>
      <c r="T182" s="146"/>
    </row>
    <row r="183" spans="2:20" x14ac:dyDescent="0.25">
      <c r="B183" s="164"/>
      <c r="C183" s="194" t="s">
        <v>128</v>
      </c>
      <c r="D183" s="194" t="s">
        <v>129</v>
      </c>
      <c r="E183" s="194" t="s">
        <v>62</v>
      </c>
      <c r="F183" s="195">
        <v>10.10596382025366</v>
      </c>
      <c r="G183" s="195">
        <v>11.372288098565495</v>
      </c>
      <c r="H183" s="195">
        <v>13.181267761634398</v>
      </c>
      <c r="I183" s="195">
        <v>15.277795252015126</v>
      </c>
      <c r="J183" s="195">
        <v>17.710706965625381</v>
      </c>
      <c r="K183" s="195">
        <v>20.525831647746525</v>
      </c>
      <c r="L183" s="195">
        <v>23.795517685341657</v>
      </c>
      <c r="M183" s="195">
        <v>27.592214722339797</v>
      </c>
      <c r="N183" s="195">
        <v>31.995736687743065</v>
      </c>
      <c r="O183" s="164"/>
      <c r="P183" s="164"/>
      <c r="Q183" s="146"/>
      <c r="R183" s="146"/>
      <c r="S183" s="146"/>
      <c r="T183" s="146"/>
    </row>
    <row r="184" spans="2:20" x14ac:dyDescent="0.25">
      <c r="B184" s="164"/>
      <c r="C184" s="194" t="s">
        <v>82</v>
      </c>
      <c r="D184" s="194" t="s">
        <v>83</v>
      </c>
      <c r="E184" s="194" t="s">
        <v>62</v>
      </c>
      <c r="F184" s="195">
        <v>-10.10596382025366</v>
      </c>
      <c r="G184" s="195">
        <v>-11.366621965224551</v>
      </c>
      <c r="H184" s="195">
        <v>-13.166373925423917</v>
      </c>
      <c r="I184" s="195">
        <v>-15.250921591026652</v>
      </c>
      <c r="J184" s="195">
        <v>-17.667968131282262</v>
      </c>
      <c r="K184" s="195">
        <v>-20.462856622900038</v>
      </c>
      <c r="L184" s="195">
        <v>-23.706640336650857</v>
      </c>
      <c r="M184" s="195">
        <v>-27.470311910747494</v>
      </c>
      <c r="N184" s="195">
        <v>-31.83239015799986</v>
      </c>
      <c r="O184" s="164"/>
      <c r="P184" s="164"/>
      <c r="Q184" s="146"/>
      <c r="R184" s="146"/>
      <c r="S184" s="146"/>
      <c r="T184" s="146"/>
    </row>
    <row r="185" spans="2:20" x14ac:dyDescent="0.25">
      <c r="B185" s="164"/>
      <c r="C185" s="194" t="s">
        <v>84</v>
      </c>
      <c r="D185" s="194" t="s">
        <v>85</v>
      </c>
      <c r="E185" s="194" t="s">
        <v>62</v>
      </c>
      <c r="F185" s="195">
        <v>0</v>
      </c>
      <c r="G185" s="195">
        <v>-5.6661333409436555E-3</v>
      </c>
      <c r="H185" s="195">
        <v>-1.4893836210480465E-2</v>
      </c>
      <c r="I185" s="195">
        <v>-2.6873660988475621E-2</v>
      </c>
      <c r="J185" s="195">
        <v>-4.273883434311785E-2</v>
      </c>
      <c r="K185" s="195">
        <v>-6.2975024846488051E-2</v>
      </c>
      <c r="L185" s="195">
        <v>-8.8877348690801897E-2</v>
      </c>
      <c r="M185" s="195">
        <v>-0.12190281159230205</v>
      </c>
      <c r="N185" s="195">
        <v>-0.16334652974320424</v>
      </c>
      <c r="O185" s="164"/>
      <c r="P185" s="164"/>
      <c r="Q185" s="146"/>
      <c r="R185" s="146"/>
      <c r="S185" s="146"/>
      <c r="T185" s="146"/>
    </row>
    <row r="186" spans="2:20" x14ac:dyDescent="0.25">
      <c r="B186" s="164"/>
      <c r="C186" s="194"/>
      <c r="D186" s="194" t="s">
        <v>100</v>
      </c>
      <c r="E186" s="194" t="s">
        <v>62</v>
      </c>
      <c r="F186" s="195">
        <v>0</v>
      </c>
      <c r="G186" s="196">
        <v>-3.0878077872387166E-16</v>
      </c>
      <c r="H186" s="196">
        <v>6.609296443471635E-16</v>
      </c>
      <c r="I186" s="196">
        <v>-8.5348395018058909E-16</v>
      </c>
      <c r="J186" s="196">
        <v>1.1310397063368782E-15</v>
      </c>
      <c r="K186" s="196">
        <v>-7.3552275381416621E-16</v>
      </c>
      <c r="L186" s="196">
        <v>-1.124100812432971E-15</v>
      </c>
      <c r="M186" s="196">
        <v>1.0408340855860843E-15</v>
      </c>
      <c r="N186" s="196">
        <v>3.8857805861880479E-16</v>
      </c>
      <c r="O186" s="164"/>
      <c r="P186" s="164"/>
      <c r="Q186" s="146"/>
      <c r="R186" s="146"/>
      <c r="S186" s="146"/>
      <c r="T186" s="146"/>
    </row>
    <row r="187" spans="2:20" x14ac:dyDescent="0.25">
      <c r="B187" s="164"/>
      <c r="C187" s="164"/>
      <c r="D187" s="164"/>
      <c r="E187" s="164"/>
      <c r="F187" s="164"/>
      <c r="G187" s="164"/>
      <c r="H187" s="164"/>
      <c r="I187" s="164"/>
      <c r="J187" s="164"/>
      <c r="K187" s="164"/>
      <c r="L187" s="164"/>
      <c r="M187" s="164"/>
      <c r="N187" s="164"/>
      <c r="O187" s="164"/>
      <c r="P187" s="164"/>
      <c r="Q187" s="146"/>
      <c r="R187" s="146"/>
      <c r="S187" s="146"/>
      <c r="T187" s="146"/>
    </row>
    <row r="188" spans="2:20" x14ac:dyDescent="0.25">
      <c r="B188" s="164"/>
      <c r="C188" s="164"/>
      <c r="D188" s="164"/>
      <c r="E188" s="164"/>
      <c r="F188" s="164"/>
      <c r="G188" s="164"/>
      <c r="H188" s="164"/>
      <c r="I188" s="164"/>
      <c r="J188" s="164"/>
      <c r="K188" s="164"/>
      <c r="L188" s="164"/>
      <c r="M188" s="164"/>
      <c r="N188" s="164"/>
      <c r="O188" s="164"/>
      <c r="P188" s="164"/>
      <c r="Q188" s="146"/>
      <c r="R188" s="146"/>
      <c r="S188" s="146"/>
      <c r="T188" s="146"/>
    </row>
    <row r="189" spans="2:20" x14ac:dyDescent="0.25">
      <c r="B189" s="164"/>
      <c r="C189" s="164"/>
      <c r="D189" s="164"/>
      <c r="E189" s="164"/>
      <c r="F189" s="164"/>
      <c r="G189" s="164"/>
      <c r="H189" s="164"/>
      <c r="I189" s="164"/>
      <c r="J189" s="164"/>
      <c r="K189" s="164"/>
      <c r="L189" s="164"/>
      <c r="M189" s="164"/>
      <c r="N189" s="164"/>
      <c r="O189" s="164"/>
      <c r="P189" s="164"/>
      <c r="Q189" s="146"/>
      <c r="R189" s="146"/>
      <c r="S189" s="146"/>
      <c r="T189" s="146"/>
    </row>
    <row r="190" spans="2:20" x14ac:dyDescent="0.25">
      <c r="B190" s="164"/>
      <c r="C190" s="164"/>
      <c r="D190" s="164"/>
      <c r="E190" s="164"/>
      <c r="F190" s="164"/>
      <c r="G190" s="164"/>
      <c r="H190" s="164"/>
      <c r="I190" s="164"/>
      <c r="J190" s="164"/>
      <c r="K190" s="164"/>
      <c r="L190" s="164"/>
      <c r="M190" s="164"/>
      <c r="N190" s="164"/>
      <c r="O190" s="164"/>
      <c r="P190" s="164"/>
      <c r="Q190" s="146"/>
      <c r="R190" s="146"/>
      <c r="S190" s="146"/>
      <c r="T190" s="146"/>
    </row>
    <row r="191" spans="2:20" x14ac:dyDescent="0.25">
      <c r="B191" s="164"/>
      <c r="C191" s="164"/>
      <c r="D191" s="164"/>
      <c r="E191" s="164"/>
      <c r="F191" s="164"/>
      <c r="G191" s="164"/>
      <c r="H191" s="164"/>
      <c r="I191" s="164"/>
      <c r="J191" s="164"/>
      <c r="K191" s="164"/>
      <c r="L191" s="164"/>
      <c r="M191" s="164"/>
      <c r="N191" s="164"/>
      <c r="O191" s="164"/>
      <c r="P191" s="164"/>
      <c r="Q191" s="146"/>
      <c r="R191" s="146"/>
      <c r="S191" s="146"/>
      <c r="T191" s="146"/>
    </row>
    <row r="192" spans="2:20" x14ac:dyDescent="0.25">
      <c r="B192" s="164"/>
      <c r="C192" s="164"/>
      <c r="D192" s="164"/>
      <c r="E192" s="164"/>
      <c r="F192" s="164"/>
      <c r="G192" s="164"/>
      <c r="H192" s="164"/>
      <c r="I192" s="164"/>
      <c r="J192" s="164"/>
      <c r="K192" s="164"/>
      <c r="L192" s="164"/>
      <c r="M192" s="164"/>
      <c r="N192" s="164"/>
      <c r="O192" s="164"/>
      <c r="P192" s="164"/>
      <c r="Q192" s="146"/>
      <c r="R192" s="146"/>
      <c r="S192" s="146"/>
      <c r="T192" s="146"/>
    </row>
    <row r="193" spans="2:20" x14ac:dyDescent="0.25">
      <c r="B193" s="164"/>
      <c r="C193" s="164"/>
      <c r="D193" s="164"/>
      <c r="E193" s="164"/>
      <c r="F193" s="164"/>
      <c r="G193" s="164"/>
      <c r="H193" s="164"/>
      <c r="I193" s="164"/>
      <c r="J193" s="164"/>
      <c r="K193" s="164"/>
      <c r="L193" s="164"/>
      <c r="M193" s="164"/>
      <c r="N193" s="164"/>
      <c r="O193" s="164"/>
      <c r="P193" s="164"/>
      <c r="Q193" s="146"/>
      <c r="R193" s="146"/>
      <c r="S193" s="146"/>
      <c r="T193" s="146"/>
    </row>
    <row r="194" spans="2:20" x14ac:dyDescent="0.25">
      <c r="B194" s="164"/>
      <c r="O194" s="164"/>
      <c r="P194" s="164"/>
      <c r="Q194" s="146"/>
      <c r="R194" s="146"/>
      <c r="S194" s="146"/>
      <c r="T194" s="146"/>
    </row>
    <row r="197" spans="2:20" x14ac:dyDescent="0.25">
      <c r="C197" s="133" t="s">
        <v>88</v>
      </c>
      <c r="D197" s="133" t="s">
        <v>89</v>
      </c>
      <c r="E197" s="133" t="s">
        <v>27</v>
      </c>
      <c r="F197" s="134" t="s">
        <v>90</v>
      </c>
      <c r="G197" s="134" t="s">
        <v>91</v>
      </c>
      <c r="H197" s="134" t="s">
        <v>92</v>
      </c>
      <c r="I197" s="134" t="s">
        <v>93</v>
      </c>
      <c r="J197" s="134" t="s">
        <v>94</v>
      </c>
      <c r="K197" s="134" t="s">
        <v>95</v>
      </c>
      <c r="L197" s="134" t="s">
        <v>96</v>
      </c>
      <c r="M197" s="134" t="s">
        <v>97</v>
      </c>
      <c r="N197" s="134" t="s">
        <v>98</v>
      </c>
    </row>
    <row r="198" spans="2:20" x14ac:dyDescent="0.25">
      <c r="C198" s="135" t="s">
        <v>38</v>
      </c>
      <c r="D198" s="136" t="s">
        <v>39</v>
      </c>
      <c r="E198" s="136" t="s">
        <v>62</v>
      </c>
      <c r="F198" s="137">
        <v>0</v>
      </c>
      <c r="G198" s="137">
        <v>0</v>
      </c>
      <c r="H198" s="137">
        <v>0</v>
      </c>
      <c r="I198" s="137">
        <v>0</v>
      </c>
      <c r="J198" s="137">
        <v>0</v>
      </c>
      <c r="K198" s="137">
        <v>0</v>
      </c>
      <c r="L198" s="137">
        <v>0</v>
      </c>
      <c r="M198" s="137">
        <v>0</v>
      </c>
      <c r="N198" s="137">
        <v>0</v>
      </c>
    </row>
  </sheetData>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9"/>
  <sheetViews>
    <sheetView showGridLines="0" workbookViewId="0"/>
  </sheetViews>
  <sheetFormatPr defaultColWidth="9.1796875" defaultRowHeight="12.5" x14ac:dyDescent="0.25"/>
  <cols>
    <col min="1" max="1" width="7.7265625" style="10" customWidth="1"/>
    <col min="2" max="2" width="5.81640625" style="10" customWidth="1"/>
    <col min="3" max="3" width="20.453125" style="10" customWidth="1"/>
    <col min="4" max="4" width="34.54296875" style="10" customWidth="1"/>
    <col min="5" max="5" width="20.7265625" style="10" customWidth="1"/>
    <col min="6" max="8" width="17.7265625" style="10" customWidth="1"/>
    <col min="9" max="9" width="19.81640625" style="10" bestFit="1" customWidth="1"/>
    <col min="10" max="23" width="17.7265625" style="10" customWidth="1"/>
    <col min="24" max="16384" width="9.1796875" style="11"/>
  </cols>
  <sheetData>
    <row r="1" spans="1:23" ht="21" x14ac:dyDescent="0.5">
      <c r="A1" s="258" t="s">
        <v>14</v>
      </c>
      <c r="B1" s="258" t="s">
        <v>15</v>
      </c>
      <c r="C1" s="258"/>
    </row>
    <row r="2" spans="1:23" s="14" customFormat="1" ht="21" x14ac:dyDescent="0.5">
      <c r="A2" s="259" t="s">
        <v>153</v>
      </c>
      <c r="B2" s="260" t="s">
        <v>154</v>
      </c>
      <c r="C2" s="259"/>
      <c r="E2" s="15"/>
    </row>
    <row r="4" spans="1:23" x14ac:dyDescent="0.25">
      <c r="B4" s="16" t="s">
        <v>18</v>
      </c>
      <c r="C4" s="17"/>
      <c r="D4" s="17"/>
      <c r="E4" s="17"/>
      <c r="F4" s="17"/>
      <c r="G4" s="17"/>
      <c r="H4" s="17"/>
      <c r="I4" s="17"/>
      <c r="J4" s="17"/>
      <c r="K4" s="17"/>
      <c r="L4" s="17"/>
      <c r="M4" s="17"/>
      <c r="N4" s="17"/>
      <c r="O4" s="17"/>
      <c r="P4" s="17"/>
      <c r="Q4" s="18"/>
    </row>
    <row r="5" spans="1:23" x14ac:dyDescent="0.25">
      <c r="B5" s="19"/>
      <c r="C5" s="20"/>
      <c r="D5" s="20"/>
      <c r="E5" s="20"/>
      <c r="F5" s="20"/>
      <c r="G5" s="20"/>
      <c r="H5" s="20"/>
      <c r="I5" s="20"/>
      <c r="J5" s="20"/>
      <c r="K5" s="20"/>
      <c r="L5" s="20"/>
      <c r="M5" s="20"/>
      <c r="N5" s="20"/>
      <c r="O5" s="20"/>
      <c r="P5" s="20"/>
      <c r="Q5" s="21"/>
    </row>
    <row r="6" spans="1:23" x14ac:dyDescent="0.25">
      <c r="B6" s="19"/>
      <c r="C6" s="20"/>
      <c r="D6" s="20"/>
      <c r="E6" s="22"/>
      <c r="F6" s="20"/>
      <c r="G6" s="20"/>
      <c r="H6" s="20"/>
      <c r="I6" s="20"/>
      <c r="J6" s="20"/>
      <c r="K6" s="20"/>
      <c r="L6" s="20"/>
      <c r="M6" s="20"/>
      <c r="N6" s="20"/>
      <c r="O6" s="20"/>
      <c r="P6" s="20"/>
      <c r="Q6" s="21"/>
    </row>
    <row r="7" spans="1:23" x14ac:dyDescent="0.25">
      <c r="B7" s="19"/>
      <c r="C7" s="20"/>
      <c r="D7" s="23" t="s">
        <v>19</v>
      </c>
      <c r="E7" s="23" t="s">
        <v>20</v>
      </c>
      <c r="F7" s="20"/>
      <c r="G7" s="20"/>
      <c r="H7" s="20"/>
      <c r="I7" s="20"/>
      <c r="J7" s="20"/>
      <c r="K7" s="20"/>
      <c r="L7" s="20"/>
      <c r="M7" s="20"/>
      <c r="N7" s="20"/>
      <c r="O7" s="20"/>
      <c r="P7" s="20"/>
      <c r="Q7" s="21"/>
    </row>
    <row r="8" spans="1:23" x14ac:dyDescent="0.25">
      <c r="B8" s="19"/>
      <c r="C8" s="20"/>
      <c r="D8" s="24" t="s">
        <v>155</v>
      </c>
      <c r="E8" s="24">
        <v>1</v>
      </c>
      <c r="F8" s="20"/>
      <c r="G8" s="20"/>
      <c r="H8" s="20"/>
      <c r="I8" s="20"/>
      <c r="J8" s="20"/>
      <c r="K8" s="20"/>
      <c r="L8" s="20"/>
      <c r="M8" s="20"/>
      <c r="N8" s="20"/>
      <c r="O8" s="20"/>
      <c r="P8" s="20"/>
      <c r="Q8" s="21"/>
      <c r="S8" s="261">
        <v>0.06</v>
      </c>
      <c r="T8" s="261">
        <v>0.05</v>
      </c>
    </row>
    <row r="9" spans="1:23" x14ac:dyDescent="0.25">
      <c r="B9" s="19"/>
      <c r="C9" s="20"/>
      <c r="D9" s="37" t="s">
        <v>156</v>
      </c>
      <c r="E9" s="37">
        <v>1</v>
      </c>
      <c r="F9" s="20"/>
      <c r="G9" s="20"/>
      <c r="H9" s="20"/>
      <c r="I9" s="20"/>
      <c r="J9" s="20"/>
      <c r="K9" s="20"/>
      <c r="L9" s="20"/>
      <c r="M9" s="20"/>
      <c r="N9" s="20"/>
      <c r="O9" s="20"/>
      <c r="P9" s="20"/>
      <c r="Q9" s="21"/>
      <c r="S9" s="261"/>
      <c r="T9" s="261"/>
    </row>
    <row r="10" spans="1:23" x14ac:dyDescent="0.25">
      <c r="B10" s="19"/>
      <c r="C10" s="20"/>
      <c r="D10" s="25"/>
      <c r="E10" s="25"/>
      <c r="F10" s="20"/>
      <c r="G10" s="20"/>
      <c r="H10" s="20"/>
      <c r="I10" s="20"/>
      <c r="J10" s="20"/>
      <c r="K10" s="20"/>
      <c r="L10" s="20"/>
      <c r="M10" s="20"/>
      <c r="N10" s="20"/>
      <c r="O10" s="20"/>
      <c r="P10" s="20"/>
      <c r="Q10" s="21"/>
      <c r="S10" s="261">
        <v>0.3</v>
      </c>
      <c r="T10" s="261">
        <v>0.7</v>
      </c>
      <c r="V10" s="262">
        <v>5.2999999999999992E-2</v>
      </c>
    </row>
    <row r="11" spans="1:23" x14ac:dyDescent="0.25">
      <c r="B11" s="19"/>
      <c r="C11" s="20"/>
      <c r="D11" s="20"/>
      <c r="E11" s="20"/>
      <c r="F11" s="20"/>
      <c r="G11" s="20"/>
      <c r="H11" s="20"/>
      <c r="I11" s="20"/>
      <c r="J11" s="20"/>
      <c r="K11" s="20"/>
      <c r="L11" s="20"/>
      <c r="M11" s="20"/>
      <c r="N11" s="20"/>
      <c r="O11" s="20"/>
      <c r="P11" s="20"/>
      <c r="Q11" s="21"/>
    </row>
    <row r="12" spans="1:23" x14ac:dyDescent="0.25">
      <c r="B12" s="26"/>
      <c r="C12" s="27"/>
      <c r="D12" s="27"/>
      <c r="E12" s="27"/>
      <c r="F12" s="27"/>
      <c r="G12" s="27"/>
      <c r="H12" s="27"/>
      <c r="I12" s="27"/>
      <c r="J12" s="27"/>
      <c r="K12" s="27"/>
      <c r="L12" s="27"/>
      <c r="M12" s="27"/>
      <c r="N12" s="27"/>
      <c r="O12" s="27"/>
      <c r="P12" s="27"/>
      <c r="Q12" s="28"/>
    </row>
    <row r="14" spans="1:23" s="14" customFormat="1" x14ac:dyDescent="0.35">
      <c r="B14" s="29" t="s">
        <v>23</v>
      </c>
      <c r="C14" s="30"/>
      <c r="D14" s="30"/>
      <c r="E14" s="30"/>
      <c r="F14" s="30"/>
      <c r="G14" s="30"/>
      <c r="H14" s="30"/>
      <c r="I14" s="30"/>
      <c r="J14" s="30"/>
      <c r="K14" s="30"/>
      <c r="L14" s="30"/>
      <c r="M14" s="30"/>
      <c r="N14" s="30"/>
      <c r="O14" s="30"/>
      <c r="P14" s="30"/>
      <c r="Q14" s="30"/>
      <c r="R14" s="30"/>
      <c r="S14" s="30"/>
      <c r="T14" s="30"/>
      <c r="U14" s="30"/>
      <c r="V14" s="30"/>
      <c r="W14" s="30"/>
    </row>
    <row r="15" spans="1:23" x14ac:dyDescent="0.25">
      <c r="B15" s="19"/>
      <c r="C15" s="20"/>
      <c r="D15" s="20"/>
      <c r="E15" s="20"/>
      <c r="F15" s="20"/>
      <c r="G15" s="20"/>
      <c r="H15" s="20"/>
      <c r="I15" s="20"/>
      <c r="J15" s="20"/>
      <c r="K15" s="20"/>
      <c r="L15" s="20"/>
      <c r="M15" s="20"/>
      <c r="N15" s="20"/>
      <c r="O15" s="20"/>
      <c r="P15" s="20"/>
      <c r="Q15" s="21"/>
      <c r="R15" s="21"/>
      <c r="S15" s="21"/>
      <c r="T15" s="21"/>
      <c r="U15" s="21"/>
      <c r="V15" s="21"/>
      <c r="W15" s="21"/>
    </row>
    <row r="16" spans="1:23" x14ac:dyDescent="0.25">
      <c r="B16" s="19"/>
      <c r="C16" s="32" t="s">
        <v>157</v>
      </c>
      <c r="D16" s="20"/>
      <c r="E16" s="22"/>
      <c r="F16" s="33"/>
      <c r="G16" s="33"/>
      <c r="H16" s="34"/>
      <c r="I16" s="22"/>
      <c r="J16" s="33"/>
      <c r="K16" s="33"/>
      <c r="L16" s="34"/>
      <c r="M16" s="20"/>
      <c r="N16" s="22"/>
      <c r="O16" s="22"/>
      <c r="P16" s="20"/>
      <c r="Q16" s="20"/>
      <c r="R16" s="20"/>
      <c r="S16" s="20"/>
      <c r="T16" s="20"/>
      <c r="U16" s="20"/>
      <c r="V16" s="20"/>
      <c r="W16" s="20"/>
    </row>
    <row r="17" spans="2:23" x14ac:dyDescent="0.25">
      <c r="B17" s="19"/>
      <c r="C17" s="20"/>
      <c r="D17" s="20"/>
      <c r="E17" s="20"/>
      <c r="F17" s="20"/>
      <c r="G17" s="368" t="s">
        <v>32</v>
      </c>
      <c r="H17" s="368"/>
      <c r="I17" s="368"/>
      <c r="J17" s="368"/>
      <c r="K17" s="20"/>
      <c r="L17" s="368" t="s">
        <v>55</v>
      </c>
      <c r="M17" s="368"/>
      <c r="N17" s="368"/>
      <c r="O17" s="368"/>
      <c r="P17" s="20"/>
      <c r="Q17" s="368" t="s">
        <v>33</v>
      </c>
      <c r="R17" s="368"/>
      <c r="S17" s="368"/>
      <c r="T17" s="368"/>
      <c r="U17" s="20"/>
      <c r="V17" s="20"/>
      <c r="W17" s="20"/>
    </row>
    <row r="18" spans="2:23" ht="13" x14ac:dyDescent="0.25">
      <c r="B18" s="19"/>
      <c r="C18" s="23" t="s">
        <v>158</v>
      </c>
      <c r="D18" s="23" t="s">
        <v>26</v>
      </c>
      <c r="E18" s="23" t="s">
        <v>27</v>
      </c>
      <c r="F18" s="66"/>
      <c r="G18" s="35">
        <v>1</v>
      </c>
      <c r="H18" s="35">
        <v>2</v>
      </c>
      <c r="I18" s="35">
        <v>3</v>
      </c>
      <c r="J18" s="35">
        <v>4</v>
      </c>
      <c r="K18" s="185"/>
      <c r="L18" s="35">
        <v>1</v>
      </c>
      <c r="M18" s="35">
        <v>2</v>
      </c>
      <c r="N18" s="35">
        <v>3</v>
      </c>
      <c r="O18" s="35">
        <v>4</v>
      </c>
      <c r="P18" s="185"/>
      <c r="Q18" s="35">
        <v>1</v>
      </c>
      <c r="R18" s="35">
        <v>2</v>
      </c>
      <c r="S18" s="35">
        <v>3</v>
      </c>
      <c r="T18" s="35">
        <v>4</v>
      </c>
      <c r="U18" s="263"/>
      <c r="V18" s="263"/>
      <c r="W18" s="263"/>
    </row>
    <row r="19" spans="2:23" x14ac:dyDescent="0.25">
      <c r="B19" s="19"/>
      <c r="C19" s="264" t="s">
        <v>155</v>
      </c>
      <c r="D19" s="67"/>
      <c r="E19" s="264"/>
      <c r="F19" s="94"/>
      <c r="G19" s="265">
        <v>1.0075000000000001</v>
      </c>
      <c r="H19" s="265">
        <v>0.99278846153846156</v>
      </c>
      <c r="I19" s="265">
        <v>0.98500557544350931</v>
      </c>
      <c r="J19" s="265">
        <v>0.96830000000000005</v>
      </c>
      <c r="K19" s="94"/>
      <c r="L19" s="265">
        <v>1.02</v>
      </c>
      <c r="M19" s="265">
        <v>0.98076923076923073</v>
      </c>
      <c r="N19" s="265">
        <v>0.9600148678493583</v>
      </c>
      <c r="O19" s="265">
        <v>0.91539999999999999</v>
      </c>
      <c r="P19" s="46"/>
      <c r="Q19" s="265">
        <v>1.0325</v>
      </c>
      <c r="R19" s="265">
        <v>0.96875</v>
      </c>
      <c r="S19" s="265">
        <v>0.93502416025520718</v>
      </c>
      <c r="T19" s="265">
        <v>0.86250000000000004</v>
      </c>
      <c r="U19" s="41"/>
      <c r="V19" s="41"/>
      <c r="W19" s="41"/>
    </row>
    <row r="20" spans="2:23" x14ac:dyDescent="0.25">
      <c r="B20" s="19"/>
      <c r="C20" s="20"/>
      <c r="D20" s="20"/>
      <c r="E20" s="20"/>
      <c r="F20" s="46"/>
      <c r="G20" s="46"/>
      <c r="H20" s="46"/>
      <c r="I20" s="46"/>
      <c r="J20" s="46"/>
      <c r="K20" s="46"/>
      <c r="L20" s="46"/>
      <c r="M20" s="46"/>
      <c r="N20" s="46"/>
      <c r="O20" s="46"/>
      <c r="P20" s="46"/>
      <c r="Q20" s="46"/>
      <c r="R20" s="46"/>
      <c r="S20" s="46"/>
      <c r="T20" s="46"/>
      <c r="U20" s="46"/>
      <c r="V20" s="46"/>
      <c r="W20" s="46"/>
    </row>
    <row r="21" spans="2:23" x14ac:dyDescent="0.25">
      <c r="B21" s="19"/>
      <c r="C21" s="20"/>
      <c r="D21" s="20"/>
      <c r="E21" s="22"/>
      <c r="F21" s="20"/>
      <c r="G21" s="20"/>
      <c r="H21" s="22"/>
      <c r="I21" s="20"/>
      <c r="J21" s="20"/>
      <c r="K21" s="20"/>
      <c r="L21" s="20"/>
      <c r="M21" s="22"/>
      <c r="N21" s="20"/>
      <c r="O21" s="20"/>
      <c r="P21" s="20"/>
      <c r="Q21" s="20"/>
      <c r="R21" s="20"/>
      <c r="S21" s="20"/>
      <c r="T21" s="20"/>
      <c r="U21" s="20"/>
      <c r="V21" s="20"/>
      <c r="W21" s="20"/>
    </row>
    <row r="22" spans="2:23" x14ac:dyDescent="0.25">
      <c r="B22" s="19"/>
      <c r="C22" s="32" t="s">
        <v>74</v>
      </c>
      <c r="D22" s="20"/>
      <c r="E22" s="20"/>
      <c r="F22" s="20"/>
      <c r="G22" s="20"/>
      <c r="H22" s="20"/>
      <c r="I22" s="20"/>
      <c r="J22" s="20"/>
      <c r="K22" s="20"/>
      <c r="L22" s="20"/>
      <c r="M22" s="20"/>
      <c r="N22" s="20"/>
      <c r="O22" s="20"/>
      <c r="P22" s="20"/>
      <c r="Q22" s="20"/>
      <c r="R22" s="20"/>
      <c r="S22" s="20"/>
      <c r="T22" s="20"/>
      <c r="U22" s="20"/>
      <c r="V22" s="20"/>
      <c r="W22" s="20"/>
    </row>
    <row r="23" spans="2:23" x14ac:dyDescent="0.25">
      <c r="B23" s="19"/>
      <c r="C23" s="20"/>
      <c r="D23" s="20"/>
      <c r="E23" s="20"/>
      <c r="F23" s="20"/>
      <c r="G23" s="368" t="s">
        <v>32</v>
      </c>
      <c r="H23" s="368"/>
      <c r="I23" s="368"/>
      <c r="J23" s="368"/>
      <c r="K23" s="20"/>
      <c r="L23" s="368" t="s">
        <v>55</v>
      </c>
      <c r="M23" s="368"/>
      <c r="N23" s="368"/>
      <c r="O23" s="368"/>
      <c r="P23" s="20"/>
      <c r="Q23" s="368" t="s">
        <v>33</v>
      </c>
      <c r="R23" s="368"/>
      <c r="S23" s="368"/>
      <c r="T23" s="368"/>
      <c r="U23" s="20"/>
      <c r="V23" s="20"/>
      <c r="W23" s="20"/>
    </row>
    <row r="24" spans="2:23" x14ac:dyDescent="0.25">
      <c r="B24" s="19"/>
      <c r="C24" s="23" t="s">
        <v>25</v>
      </c>
      <c r="D24" s="23" t="s">
        <v>26</v>
      </c>
      <c r="E24" s="23" t="s">
        <v>27</v>
      </c>
      <c r="F24" s="185"/>
      <c r="G24" s="35">
        <v>1</v>
      </c>
      <c r="H24" s="35">
        <v>2</v>
      </c>
      <c r="I24" s="35">
        <v>3</v>
      </c>
      <c r="J24" s="35">
        <v>4</v>
      </c>
      <c r="K24" s="185"/>
      <c r="L24" s="35">
        <v>1</v>
      </c>
      <c r="M24" s="35">
        <v>2</v>
      </c>
      <c r="N24" s="35">
        <v>3</v>
      </c>
      <c r="O24" s="35">
        <v>4</v>
      </c>
      <c r="P24" s="185"/>
      <c r="Q24" s="35">
        <v>1</v>
      </c>
      <c r="R24" s="35">
        <v>2</v>
      </c>
      <c r="S24" s="35">
        <v>3</v>
      </c>
      <c r="T24" s="35">
        <v>4</v>
      </c>
      <c r="U24" s="20"/>
      <c r="V24" s="20"/>
      <c r="W24" s="20"/>
    </row>
    <row r="25" spans="2:23" x14ac:dyDescent="0.25">
      <c r="B25" s="19"/>
      <c r="C25" s="37" t="s">
        <v>159</v>
      </c>
      <c r="D25" s="37" t="s">
        <v>160</v>
      </c>
      <c r="E25" s="65"/>
      <c r="F25" s="185"/>
      <c r="G25" s="266">
        <v>0.96960204563724961</v>
      </c>
      <c r="H25" s="266">
        <v>0.95345482679634375</v>
      </c>
      <c r="I25" s="266">
        <v>0.93038737130933546</v>
      </c>
      <c r="J25" s="266">
        <v>0.88425246033531879</v>
      </c>
      <c r="K25" s="185"/>
      <c r="L25" s="266">
        <v>0.93481387534058136</v>
      </c>
      <c r="M25" s="266">
        <v>0.876755461961783</v>
      </c>
      <c r="N25" s="266">
        <v>0.81523661334848685</v>
      </c>
      <c r="O25" s="266">
        <v>0.69219891612189433</v>
      </c>
      <c r="P25" s="185"/>
      <c r="Q25" s="266">
        <v>0.89992242662023403</v>
      </c>
      <c r="R25" s="266">
        <v>0.79994205130885176</v>
      </c>
      <c r="S25" s="266">
        <v>0.69996167599746961</v>
      </c>
      <c r="T25" s="266">
        <v>0.50000092537470509</v>
      </c>
      <c r="U25" s="20"/>
      <c r="V25" s="20"/>
      <c r="W25" s="20"/>
    </row>
    <row r="26" spans="2:23" x14ac:dyDescent="0.25">
      <c r="B26" s="19"/>
      <c r="C26" s="37" t="s">
        <v>161</v>
      </c>
      <c r="D26" s="37" t="s">
        <v>162</v>
      </c>
      <c r="E26" s="65"/>
      <c r="F26" s="185"/>
      <c r="G26" s="266">
        <v>4.1026222963956149E-4</v>
      </c>
      <c r="H26" s="266">
        <v>4.1026222963956149E-4</v>
      </c>
      <c r="I26" s="266">
        <v>4.1026222963956149E-4</v>
      </c>
      <c r="J26" s="266">
        <v>4.1026222963956149E-4</v>
      </c>
      <c r="K26" s="185"/>
      <c r="L26" s="266">
        <v>2.068408116244463E-4</v>
      </c>
      <c r="M26" s="266">
        <v>2.068408116244463E-4</v>
      </c>
      <c r="N26" s="266">
        <v>2.068408116244463E-4</v>
      </c>
      <c r="O26" s="266">
        <v>2.068408116244463E-4</v>
      </c>
      <c r="P26" s="185"/>
      <c r="Q26" s="266">
        <v>9.7198068383757383E-5</v>
      </c>
      <c r="R26" s="266">
        <v>9.7198068383757383E-5</v>
      </c>
      <c r="S26" s="266">
        <v>9.7198068383757383E-5</v>
      </c>
      <c r="T26" s="266">
        <v>9.7198068383757383E-5</v>
      </c>
      <c r="U26" s="20"/>
      <c r="V26" s="20"/>
      <c r="W26" s="20"/>
    </row>
    <row r="27" spans="2:23" x14ac:dyDescent="0.25">
      <c r="B27" s="19"/>
      <c r="C27" s="50" t="s">
        <v>163</v>
      </c>
      <c r="D27" s="50" t="s">
        <v>164</v>
      </c>
      <c r="E27" s="267"/>
      <c r="F27" s="94"/>
      <c r="G27" s="268">
        <v>2.998769213311081E-2</v>
      </c>
      <c r="H27" s="268">
        <v>4.6134910974016639E-2</v>
      </c>
      <c r="I27" s="268">
        <v>6.9202366461024942E-2</v>
      </c>
      <c r="J27" s="268">
        <v>0.11533727743504157</v>
      </c>
      <c r="K27" s="94"/>
      <c r="L27" s="268">
        <v>6.4979283847794153E-2</v>
      </c>
      <c r="M27" s="268">
        <v>0.12303769722659247</v>
      </c>
      <c r="N27" s="268">
        <v>0.18455654583988867</v>
      </c>
      <c r="O27" s="268">
        <v>0.3075942430664812</v>
      </c>
      <c r="P27" s="46"/>
      <c r="Q27" s="268">
        <v>9.998037531138225E-2</v>
      </c>
      <c r="R27" s="268">
        <v>0.1999607506227645</v>
      </c>
      <c r="S27" s="268">
        <v>0.29994112593414674</v>
      </c>
      <c r="T27" s="268">
        <v>0.49990187655691121</v>
      </c>
      <c r="U27" s="20"/>
      <c r="V27" s="20"/>
      <c r="W27" s="20"/>
    </row>
    <row r="28" spans="2:23" x14ac:dyDescent="0.25">
      <c r="B28" s="19"/>
      <c r="C28" s="37"/>
      <c r="D28" s="37"/>
      <c r="E28" s="37"/>
      <c r="F28" s="48"/>
      <c r="G28" s="52"/>
      <c r="H28" s="52"/>
      <c r="I28" s="52"/>
      <c r="J28" s="48"/>
      <c r="K28" s="52"/>
      <c r="L28" s="52"/>
      <c r="M28" s="52"/>
      <c r="N28" s="48"/>
      <c r="O28" s="52"/>
      <c r="P28" s="52"/>
      <c r="Q28" s="20"/>
      <c r="R28" s="20"/>
      <c r="S28" s="20"/>
      <c r="T28" s="20"/>
      <c r="U28" s="20"/>
      <c r="V28" s="20"/>
      <c r="W28" s="20"/>
    </row>
    <row r="29" spans="2:23" x14ac:dyDescent="0.25">
      <c r="B29" s="19"/>
      <c r="C29" s="37"/>
      <c r="D29" s="37"/>
      <c r="E29" s="37"/>
      <c r="F29" s="48"/>
      <c r="G29" s="52"/>
      <c r="H29" s="52"/>
      <c r="I29" s="52"/>
      <c r="J29" s="48"/>
      <c r="K29" s="52"/>
      <c r="L29" s="52"/>
      <c r="M29" s="52"/>
      <c r="N29" s="48"/>
      <c r="O29" s="52"/>
      <c r="P29" s="52"/>
      <c r="Q29" s="20"/>
      <c r="R29" s="20"/>
      <c r="S29" s="20"/>
      <c r="T29" s="20"/>
      <c r="U29" s="20"/>
      <c r="V29" s="20"/>
      <c r="W29" s="20"/>
    </row>
    <row r="30" spans="2:23" x14ac:dyDescent="0.25">
      <c r="B30" s="19"/>
      <c r="C30" s="65" t="s">
        <v>165</v>
      </c>
      <c r="D30" s="37"/>
      <c r="E30" s="37"/>
      <c r="F30" s="48"/>
      <c r="G30" s="52"/>
      <c r="H30" s="52"/>
      <c r="I30" s="52"/>
      <c r="J30" s="48"/>
      <c r="K30" s="52"/>
      <c r="L30" s="52"/>
      <c r="M30" s="52"/>
      <c r="N30" s="48"/>
      <c r="O30" s="52"/>
      <c r="P30" s="52"/>
      <c r="Q30" s="20"/>
      <c r="R30" s="20"/>
      <c r="S30" s="20"/>
      <c r="T30" s="20"/>
      <c r="U30" s="20"/>
      <c r="V30" s="20"/>
      <c r="W30" s="20"/>
    </row>
    <row r="31" spans="2:23" x14ac:dyDescent="0.25">
      <c r="B31" s="19"/>
      <c r="C31" s="20"/>
      <c r="D31" s="20"/>
      <c r="E31" s="20"/>
      <c r="F31" s="20"/>
      <c r="G31" s="368" t="s">
        <v>32</v>
      </c>
      <c r="H31" s="368"/>
      <c r="I31" s="368"/>
      <c r="J31" s="368"/>
      <c r="K31" s="20"/>
      <c r="L31" s="368" t="s">
        <v>55</v>
      </c>
      <c r="M31" s="368"/>
      <c r="N31" s="368"/>
      <c r="O31" s="368"/>
      <c r="P31" s="20"/>
      <c r="Q31" s="368" t="s">
        <v>33</v>
      </c>
      <c r="R31" s="368"/>
      <c r="S31" s="368"/>
      <c r="T31" s="368"/>
      <c r="U31" s="20"/>
      <c r="V31" s="20"/>
      <c r="W31" s="20"/>
    </row>
    <row r="32" spans="2:23" x14ac:dyDescent="0.25">
      <c r="B32" s="19"/>
      <c r="C32" s="23" t="s">
        <v>25</v>
      </c>
      <c r="D32" s="23" t="s">
        <v>26</v>
      </c>
      <c r="E32" s="23" t="s">
        <v>27</v>
      </c>
      <c r="F32" s="20"/>
      <c r="G32" s="35">
        <v>1</v>
      </c>
      <c r="H32" s="35">
        <v>2</v>
      </c>
      <c r="I32" s="35">
        <v>3</v>
      </c>
      <c r="J32" s="35">
        <v>4</v>
      </c>
      <c r="K32" s="185"/>
      <c r="L32" s="35">
        <v>1</v>
      </c>
      <c r="M32" s="35">
        <v>2</v>
      </c>
      <c r="N32" s="35">
        <v>3</v>
      </c>
      <c r="O32" s="35">
        <v>4</v>
      </c>
      <c r="P32" s="185"/>
      <c r="Q32" s="35">
        <v>1</v>
      </c>
      <c r="R32" s="35">
        <v>2</v>
      </c>
      <c r="S32" s="35">
        <v>3</v>
      </c>
      <c r="T32" s="35">
        <v>4</v>
      </c>
      <c r="U32" s="20"/>
      <c r="V32" s="20"/>
      <c r="W32" s="20"/>
    </row>
    <row r="33" spans="2:23" x14ac:dyDescent="0.25">
      <c r="B33" s="19"/>
      <c r="C33" s="37" t="s">
        <v>166</v>
      </c>
      <c r="D33" s="37" t="s">
        <v>167</v>
      </c>
      <c r="E33" s="65"/>
      <c r="F33" s="32"/>
      <c r="G33" s="266">
        <v>7.7146564775430762E-2</v>
      </c>
      <c r="H33" s="266">
        <v>0.11176194939081538</v>
      </c>
      <c r="I33" s="266">
        <v>0.14637733400620001</v>
      </c>
      <c r="J33" s="266">
        <v>0.16945425708312306</v>
      </c>
      <c r="K33" s="185"/>
      <c r="L33" s="266">
        <v>8.8573282387715391E-2</v>
      </c>
      <c r="M33" s="266">
        <v>0.1808809746954077</v>
      </c>
      <c r="N33" s="266">
        <v>0.27318866700310002</v>
      </c>
      <c r="O33" s="266">
        <v>0.3347271285415615</v>
      </c>
      <c r="P33" s="185"/>
      <c r="Q33" s="266">
        <v>0.1</v>
      </c>
      <c r="R33" s="266">
        <v>0.25</v>
      </c>
      <c r="S33" s="266">
        <v>0.4</v>
      </c>
      <c r="T33" s="266">
        <v>0.5</v>
      </c>
      <c r="U33" s="20"/>
      <c r="V33" s="20"/>
      <c r="W33" s="20"/>
    </row>
    <row r="34" spans="2:23" x14ac:dyDescent="0.25">
      <c r="B34" s="19"/>
      <c r="C34" s="37" t="s">
        <v>168</v>
      </c>
      <c r="D34" s="37" t="s">
        <v>169</v>
      </c>
      <c r="E34" s="65"/>
      <c r="F34" s="66"/>
      <c r="G34" s="266">
        <v>0.43258957537308051</v>
      </c>
      <c r="H34" s="266">
        <v>0.41528188306538821</v>
      </c>
      <c r="I34" s="266">
        <v>0.39797419075769591</v>
      </c>
      <c r="J34" s="266">
        <v>0.38643572921923436</v>
      </c>
      <c r="K34" s="185"/>
      <c r="L34" s="266">
        <v>0.44129478768654029</v>
      </c>
      <c r="M34" s="266">
        <v>0.39514094153269408</v>
      </c>
      <c r="N34" s="266">
        <v>0.34898709537884798</v>
      </c>
      <c r="O34" s="266">
        <v>0.31821786460961721</v>
      </c>
      <c r="P34" s="185"/>
      <c r="Q34" s="266">
        <v>0.45</v>
      </c>
      <c r="R34" s="266">
        <v>0.375</v>
      </c>
      <c r="S34" s="266">
        <v>0.3</v>
      </c>
      <c r="T34" s="266">
        <v>0.25</v>
      </c>
      <c r="U34" s="20"/>
      <c r="V34" s="20"/>
      <c r="W34" s="20"/>
    </row>
    <row r="35" spans="2:23" x14ac:dyDescent="0.25">
      <c r="B35" s="19"/>
      <c r="C35" s="50" t="s">
        <v>170</v>
      </c>
      <c r="D35" s="269" t="s">
        <v>171</v>
      </c>
      <c r="E35" s="267"/>
      <c r="F35" s="48"/>
      <c r="G35" s="268">
        <v>0.49026385985148874</v>
      </c>
      <c r="H35" s="268">
        <v>0.47295616754379644</v>
      </c>
      <c r="I35" s="268">
        <v>0.45564847523610413</v>
      </c>
      <c r="J35" s="268">
        <v>0.44411001369764258</v>
      </c>
      <c r="K35" s="94"/>
      <c r="L35" s="268">
        <v>0.47013192992574437</v>
      </c>
      <c r="M35" s="268">
        <v>0.42397808377189822</v>
      </c>
      <c r="N35" s="268">
        <v>0.37782423761805206</v>
      </c>
      <c r="O35" s="268">
        <v>0.34705500684882129</v>
      </c>
      <c r="P35" s="46"/>
      <c r="Q35" s="268">
        <v>0.45</v>
      </c>
      <c r="R35" s="268">
        <v>0.375</v>
      </c>
      <c r="S35" s="268">
        <v>0.3</v>
      </c>
      <c r="T35" s="268">
        <v>0.25</v>
      </c>
      <c r="U35" s="20"/>
      <c r="V35" s="20"/>
      <c r="W35" s="20"/>
    </row>
    <row r="36" spans="2:23" x14ac:dyDescent="0.25">
      <c r="B36" s="19"/>
      <c r="C36" s="37"/>
      <c r="D36" s="37"/>
      <c r="E36" s="47"/>
      <c r="F36" s="48"/>
      <c r="G36" s="48"/>
      <c r="H36" s="48"/>
      <c r="I36" s="52"/>
      <c r="J36" s="48"/>
      <c r="K36" s="48"/>
      <c r="L36" s="48"/>
      <c r="M36" s="52"/>
      <c r="N36" s="48"/>
      <c r="O36" s="48"/>
      <c r="P36" s="48"/>
      <c r="Q36" s="20"/>
      <c r="R36" s="20"/>
      <c r="S36" s="20"/>
      <c r="T36" s="20"/>
      <c r="U36" s="20"/>
      <c r="V36" s="20"/>
      <c r="W36" s="20"/>
    </row>
    <row r="37" spans="2:23" x14ac:dyDescent="0.25">
      <c r="B37" s="19"/>
      <c r="C37" s="37"/>
      <c r="D37" s="37"/>
      <c r="E37" s="58"/>
      <c r="F37" s="48"/>
      <c r="G37" s="52"/>
      <c r="H37" s="52"/>
      <c r="I37" s="94"/>
      <c r="J37" s="94"/>
      <c r="K37" s="94"/>
      <c r="L37" s="94"/>
      <c r="M37" s="94"/>
      <c r="N37" s="94"/>
      <c r="O37" s="94"/>
      <c r="P37" s="94"/>
      <c r="Q37" s="20"/>
      <c r="R37" s="20"/>
      <c r="S37" s="20"/>
      <c r="T37" s="20"/>
      <c r="U37" s="20"/>
      <c r="V37" s="20"/>
      <c r="W37" s="20"/>
    </row>
    <row r="38" spans="2:23" x14ac:dyDescent="0.25">
      <c r="B38" s="19"/>
      <c r="C38" s="37"/>
      <c r="D38" s="37"/>
      <c r="E38" s="58"/>
      <c r="F38" s="59"/>
      <c r="G38" s="60"/>
      <c r="H38" s="60"/>
      <c r="I38" s="20"/>
      <c r="J38" s="61"/>
      <c r="K38" s="61"/>
      <c r="L38" s="61"/>
      <c r="M38" s="20"/>
      <c r="N38" s="61"/>
      <c r="O38" s="61"/>
      <c r="P38" s="61"/>
      <c r="Q38" s="20"/>
      <c r="R38" s="20"/>
      <c r="S38" s="20"/>
      <c r="T38" s="20"/>
      <c r="U38" s="20"/>
      <c r="V38" s="20"/>
      <c r="W38" s="20"/>
    </row>
    <row r="39" spans="2:23" x14ac:dyDescent="0.25">
      <c r="B39" s="270"/>
      <c r="C39" s="14"/>
      <c r="D39" s="14"/>
      <c r="E39" s="271"/>
      <c r="F39" s="272"/>
      <c r="G39" s="272"/>
      <c r="H39" s="272"/>
      <c r="J39" s="272"/>
      <c r="K39" s="272"/>
      <c r="L39" s="272"/>
      <c r="N39" s="272"/>
      <c r="O39" s="272"/>
      <c r="P39" s="272"/>
      <c r="Q39" s="272"/>
      <c r="R39" s="272"/>
      <c r="S39" s="272"/>
      <c r="T39" s="272"/>
      <c r="U39" s="272"/>
      <c r="V39" s="272"/>
      <c r="W39" s="272"/>
    </row>
    <row r="40" spans="2:23" x14ac:dyDescent="0.25">
      <c r="B40" s="29" t="s">
        <v>172</v>
      </c>
      <c r="C40" s="30"/>
      <c r="D40" s="30"/>
      <c r="E40" s="30"/>
      <c r="F40" s="30"/>
      <c r="G40" s="30"/>
      <c r="H40" s="30"/>
      <c r="I40" s="30"/>
      <c r="J40" s="30"/>
      <c r="K40" s="30"/>
      <c r="L40" s="30"/>
      <c r="M40" s="30"/>
      <c r="N40" s="30"/>
      <c r="O40" s="30"/>
      <c r="P40" s="273"/>
      <c r="Q40" s="273"/>
      <c r="R40" s="273"/>
      <c r="S40" s="273"/>
      <c r="T40" s="273"/>
      <c r="U40" s="273"/>
      <c r="V40" s="273"/>
      <c r="W40" s="273"/>
    </row>
    <row r="41" spans="2:23" x14ac:dyDescent="0.25">
      <c r="B41" s="19"/>
      <c r="C41" s="37"/>
      <c r="D41" s="37"/>
      <c r="E41" s="58"/>
      <c r="F41" s="61"/>
      <c r="G41" s="61"/>
      <c r="H41" s="61"/>
      <c r="I41" s="20"/>
      <c r="J41" s="61"/>
      <c r="K41" s="61"/>
      <c r="L41" s="61"/>
      <c r="M41" s="20"/>
      <c r="N41" s="61"/>
      <c r="O41" s="61"/>
      <c r="P41" s="61"/>
      <c r="Q41" s="61"/>
      <c r="R41" s="61"/>
      <c r="S41" s="61"/>
      <c r="T41" s="61"/>
      <c r="U41" s="61"/>
      <c r="V41" s="61"/>
      <c r="W41" s="61"/>
    </row>
    <row r="42" spans="2:23" x14ac:dyDescent="0.25">
      <c r="B42" s="274"/>
      <c r="C42" s="274" t="s">
        <v>173</v>
      </c>
      <c r="D42" s="37"/>
      <c r="E42" s="58"/>
      <c r="F42" s="61"/>
      <c r="G42" s="61"/>
      <c r="H42" s="61"/>
      <c r="I42" s="20"/>
      <c r="J42" s="61"/>
      <c r="K42" s="61"/>
      <c r="L42" s="61"/>
      <c r="M42" s="20"/>
      <c r="N42" s="61"/>
      <c r="O42" s="61"/>
      <c r="P42" s="61"/>
      <c r="Q42" s="61"/>
      <c r="R42" s="61"/>
      <c r="S42" s="61"/>
      <c r="T42" s="61"/>
      <c r="U42" s="61"/>
      <c r="V42" s="61"/>
      <c r="W42" s="61"/>
    </row>
    <row r="43" spans="2:23" x14ac:dyDescent="0.25">
      <c r="B43" s="19"/>
      <c r="C43" s="37"/>
      <c r="D43" s="37"/>
      <c r="E43" s="58"/>
      <c r="F43" s="61"/>
      <c r="G43" s="180"/>
      <c r="H43" s="180"/>
      <c r="I43" s="180"/>
      <c r="J43" s="180"/>
      <c r="K43" s="20"/>
      <c r="L43" s="369"/>
      <c r="M43" s="369"/>
      <c r="N43" s="369"/>
      <c r="O43" s="369"/>
      <c r="P43" s="20"/>
      <c r="Q43" s="369"/>
      <c r="R43" s="369"/>
      <c r="S43" s="369"/>
      <c r="T43" s="369"/>
      <c r="U43" s="61"/>
      <c r="V43" s="61"/>
      <c r="W43" s="61"/>
    </row>
    <row r="44" spans="2:23" x14ac:dyDescent="0.25">
      <c r="B44" s="19"/>
      <c r="C44" s="275" t="s">
        <v>53</v>
      </c>
      <c r="D44" s="275" t="s">
        <v>26</v>
      </c>
      <c r="E44" s="275" t="s">
        <v>27</v>
      </c>
      <c r="F44" s="276">
        <v>2011</v>
      </c>
      <c r="G44" s="276">
        <v>2015</v>
      </c>
      <c r="H44" s="276">
        <v>2020</v>
      </c>
      <c r="I44" s="276">
        <v>2025</v>
      </c>
      <c r="J44" s="276">
        <v>2030</v>
      </c>
      <c r="K44" s="276">
        <v>2035</v>
      </c>
      <c r="L44" s="276">
        <v>2040</v>
      </c>
      <c r="M44" s="276">
        <v>2045</v>
      </c>
      <c r="N44" s="276">
        <v>2050</v>
      </c>
      <c r="O44" s="66"/>
      <c r="P44" s="185"/>
      <c r="Q44" s="66"/>
      <c r="R44" s="66"/>
      <c r="S44" s="66"/>
      <c r="T44" s="66"/>
      <c r="U44" s="20"/>
      <c r="V44" s="20"/>
      <c r="W44" s="20"/>
    </row>
    <row r="45" spans="2:23" x14ac:dyDescent="0.25">
      <c r="B45" s="19"/>
      <c r="C45" s="277" t="s">
        <v>174</v>
      </c>
      <c r="D45" s="277"/>
      <c r="E45" s="278"/>
      <c r="F45" s="279">
        <v>1067</v>
      </c>
      <c r="G45" s="279">
        <v>1710</v>
      </c>
      <c r="H45" s="280">
        <v>3082</v>
      </c>
      <c r="I45" s="281">
        <v>5554</v>
      </c>
      <c r="J45" s="279">
        <v>8945</v>
      </c>
      <c r="K45" s="279">
        <v>14407</v>
      </c>
      <c r="L45" s="279">
        <v>20684</v>
      </c>
      <c r="M45" s="279">
        <v>29695</v>
      </c>
      <c r="N45" s="279">
        <v>42632</v>
      </c>
      <c r="O45" s="20"/>
      <c r="P45" s="20"/>
      <c r="Q45" s="20"/>
      <c r="R45" s="20"/>
      <c r="S45" s="20"/>
      <c r="T45" s="20"/>
      <c r="U45" s="20"/>
      <c r="V45" s="20"/>
      <c r="W45" s="20"/>
    </row>
    <row r="46" spans="2:23" x14ac:dyDescent="0.25">
      <c r="B46" s="19"/>
      <c r="C46" s="20"/>
      <c r="D46" s="20"/>
      <c r="E46" s="20"/>
      <c r="F46" s="20"/>
      <c r="G46" s="20"/>
      <c r="H46" s="20"/>
      <c r="I46" s="20"/>
      <c r="J46" s="20"/>
      <c r="K46" s="20"/>
      <c r="L46" s="20"/>
      <c r="M46" s="20"/>
      <c r="N46" s="20"/>
      <c r="O46" s="20"/>
      <c r="P46" s="20"/>
      <c r="Q46" s="20"/>
      <c r="R46" s="20"/>
      <c r="S46" s="20"/>
      <c r="T46" s="20"/>
      <c r="U46" s="20"/>
      <c r="V46" s="20"/>
      <c r="W46" s="20"/>
    </row>
    <row r="47" spans="2:23" x14ac:dyDescent="0.25">
      <c r="B47" s="19"/>
      <c r="C47" s="65" t="s">
        <v>175</v>
      </c>
      <c r="D47" s="37"/>
      <c r="E47" s="37"/>
      <c r="F47" s="20"/>
      <c r="G47" s="20"/>
      <c r="H47" s="20"/>
      <c r="I47" s="20"/>
      <c r="J47" s="20"/>
      <c r="K47" s="20"/>
      <c r="L47" s="20"/>
      <c r="M47" s="20"/>
      <c r="N47" s="20"/>
      <c r="O47" s="20"/>
      <c r="P47" s="20"/>
      <c r="Q47" s="20"/>
      <c r="R47" s="20"/>
      <c r="S47" s="20"/>
      <c r="T47" s="20"/>
      <c r="U47" s="20"/>
      <c r="V47" s="20"/>
      <c r="W47" s="20"/>
    </row>
    <row r="48" spans="2:23" x14ac:dyDescent="0.25">
      <c r="B48" s="19"/>
      <c r="C48" s="20"/>
      <c r="D48" s="20"/>
      <c r="E48" s="20"/>
      <c r="F48" s="36"/>
      <c r="G48" s="36"/>
      <c r="H48" s="36"/>
      <c r="I48" s="36"/>
      <c r="J48" s="20"/>
      <c r="K48" s="20"/>
      <c r="L48" s="20"/>
      <c r="M48" s="20"/>
      <c r="N48" s="20"/>
      <c r="O48" s="20"/>
      <c r="P48" s="20"/>
      <c r="Q48" s="20"/>
      <c r="R48" s="20"/>
      <c r="S48" s="20"/>
      <c r="T48" s="20"/>
      <c r="U48" s="20"/>
      <c r="V48" s="20"/>
      <c r="W48" s="20"/>
    </row>
    <row r="49" spans="2:23" x14ac:dyDescent="0.25">
      <c r="B49" s="19"/>
      <c r="C49" s="23" t="s">
        <v>25</v>
      </c>
      <c r="D49" s="23" t="s">
        <v>26</v>
      </c>
      <c r="E49" s="23" t="s">
        <v>27</v>
      </c>
      <c r="F49" s="35">
        <v>2011</v>
      </c>
      <c r="G49" s="59"/>
      <c r="H49" s="282"/>
      <c r="I49" s="59"/>
      <c r="J49" s="20"/>
      <c r="K49" s="283"/>
      <c r="L49" s="283"/>
      <c r="M49" s="283"/>
      <c r="N49" s="283"/>
      <c r="O49" s="20"/>
      <c r="P49" s="20"/>
      <c r="Q49" s="20"/>
      <c r="R49" s="20"/>
      <c r="S49" s="20"/>
      <c r="T49" s="20"/>
      <c r="U49" s="20"/>
      <c r="V49" s="20"/>
      <c r="W49" s="20"/>
    </row>
    <row r="50" spans="2:23" x14ac:dyDescent="0.25">
      <c r="B50" s="19"/>
      <c r="C50" s="37" t="s">
        <v>166</v>
      </c>
      <c r="D50" s="37" t="s">
        <v>167</v>
      </c>
      <c r="E50" s="65"/>
      <c r="F50" s="266">
        <v>7.0290534208059988E-2</v>
      </c>
      <c r="G50" s="59"/>
      <c r="H50" s="282"/>
      <c r="I50" s="59"/>
      <c r="J50" s="20"/>
      <c r="K50" s="283"/>
      <c r="L50" s="283"/>
      <c r="M50" s="283"/>
      <c r="N50" s="283"/>
      <c r="O50" s="20"/>
      <c r="P50" s="20"/>
      <c r="Q50" s="20"/>
      <c r="R50" s="20"/>
      <c r="S50" s="20"/>
      <c r="T50" s="20"/>
      <c r="U50" s="20"/>
      <c r="V50" s="20"/>
      <c r="W50" s="20"/>
    </row>
    <row r="51" spans="2:23" x14ac:dyDescent="0.25">
      <c r="B51" s="19"/>
      <c r="C51" s="37" t="s">
        <v>168</v>
      </c>
      <c r="D51" s="37" t="s">
        <v>169</v>
      </c>
      <c r="E51" s="65"/>
      <c r="F51" s="266">
        <v>0.42736644798500467</v>
      </c>
      <c r="G51" s="59"/>
      <c r="H51" s="282"/>
      <c r="I51" s="59"/>
      <c r="J51" s="20"/>
      <c r="K51" s="283"/>
      <c r="L51" s="283"/>
      <c r="M51" s="283"/>
      <c r="N51" s="283"/>
      <c r="O51" s="20"/>
      <c r="P51" s="20"/>
      <c r="Q51" s="20"/>
      <c r="R51" s="20"/>
      <c r="S51" s="20"/>
      <c r="T51" s="20"/>
      <c r="U51" s="20"/>
      <c r="V51" s="20"/>
      <c r="W51" s="20"/>
    </row>
    <row r="52" spans="2:23" x14ac:dyDescent="0.25">
      <c r="B52" s="19"/>
      <c r="C52" s="50" t="s">
        <v>170</v>
      </c>
      <c r="D52" s="269" t="s">
        <v>171</v>
      </c>
      <c r="E52" s="267"/>
      <c r="F52" s="268">
        <v>0.50234301780693535</v>
      </c>
      <c r="G52" s="59"/>
      <c r="H52" s="282"/>
      <c r="I52" s="59"/>
      <c r="J52" s="20"/>
      <c r="K52" s="283"/>
      <c r="L52" s="283"/>
      <c r="M52" s="283"/>
      <c r="N52" s="283"/>
      <c r="O52" s="20"/>
      <c r="P52" s="20"/>
      <c r="Q52" s="20"/>
      <c r="R52" s="20"/>
      <c r="S52" s="20"/>
      <c r="T52" s="20"/>
      <c r="U52" s="20"/>
      <c r="V52" s="20"/>
      <c r="W52" s="20"/>
    </row>
    <row r="53" spans="2:23" x14ac:dyDescent="0.25">
      <c r="B53" s="19"/>
      <c r="C53" s="37"/>
      <c r="D53" s="284"/>
      <c r="E53" s="20"/>
      <c r="F53" s="59"/>
      <c r="G53" s="59"/>
      <c r="H53" s="282"/>
      <c r="I53" s="59"/>
      <c r="J53" s="20"/>
      <c r="K53" s="283"/>
      <c r="L53" s="283"/>
      <c r="M53" s="283"/>
      <c r="N53" s="283"/>
      <c r="O53" s="20"/>
      <c r="P53" s="20"/>
      <c r="Q53" s="20"/>
      <c r="R53" s="20"/>
      <c r="S53" s="20"/>
      <c r="T53" s="20"/>
      <c r="U53" s="20"/>
      <c r="V53" s="20"/>
      <c r="W53" s="20"/>
    </row>
    <row r="54" spans="2:23" x14ac:dyDescent="0.25">
      <c r="B54" s="19"/>
      <c r="C54" s="65" t="s">
        <v>176</v>
      </c>
      <c r="D54" s="37"/>
      <c r="E54" s="47"/>
      <c r="F54" s="59"/>
      <c r="G54" s="59"/>
      <c r="H54" s="282"/>
      <c r="I54" s="59"/>
      <c r="J54" s="20"/>
      <c r="K54" s="283"/>
      <c r="L54" s="283"/>
      <c r="M54" s="283"/>
      <c r="N54" s="283"/>
      <c r="O54" s="20"/>
      <c r="P54" s="20"/>
      <c r="Q54" s="20"/>
      <c r="R54" s="20"/>
      <c r="S54" s="20"/>
      <c r="T54" s="20"/>
      <c r="U54" s="20"/>
      <c r="V54" s="20"/>
      <c r="W54" s="20"/>
    </row>
    <row r="55" spans="2:23" x14ac:dyDescent="0.25">
      <c r="B55" s="19"/>
      <c r="C55" s="37"/>
      <c r="D55" s="37"/>
      <c r="E55" s="47"/>
      <c r="F55" s="285" t="s">
        <v>62</v>
      </c>
      <c r="G55" s="59"/>
      <c r="H55" s="59"/>
      <c r="I55" s="59"/>
      <c r="J55" s="20"/>
      <c r="K55" s="283"/>
      <c r="L55" s="283"/>
      <c r="M55" s="283"/>
      <c r="N55" s="283"/>
      <c r="O55" s="20"/>
      <c r="P55" s="20"/>
      <c r="Q55" s="20"/>
      <c r="R55" s="20"/>
      <c r="S55" s="20"/>
      <c r="T55" s="20"/>
      <c r="U55" s="20"/>
      <c r="V55" s="20"/>
      <c r="W55" s="20"/>
    </row>
    <row r="56" spans="2:23" x14ac:dyDescent="0.25">
      <c r="B56" s="19"/>
      <c r="C56" s="23" t="s">
        <v>25</v>
      </c>
      <c r="D56" s="23" t="s">
        <v>26</v>
      </c>
      <c r="E56" s="23" t="s">
        <v>27</v>
      </c>
      <c r="F56" s="286">
        <v>2011</v>
      </c>
      <c r="G56" s="59"/>
      <c r="H56" s="59"/>
      <c r="I56" s="75"/>
      <c r="J56" s="171"/>
      <c r="K56" s="283"/>
      <c r="L56" s="283"/>
      <c r="M56" s="283"/>
      <c r="N56" s="283"/>
      <c r="O56" s="20"/>
      <c r="P56" s="20"/>
      <c r="Q56" s="20"/>
      <c r="R56" s="20"/>
      <c r="S56" s="20"/>
      <c r="T56" s="20"/>
      <c r="U56" s="20"/>
      <c r="V56" s="20"/>
      <c r="W56" s="20"/>
    </row>
    <row r="57" spans="2:23" x14ac:dyDescent="0.25">
      <c r="B57" s="19"/>
      <c r="C57" s="37" t="s">
        <v>159</v>
      </c>
      <c r="D57" s="37" t="s">
        <v>160</v>
      </c>
      <c r="E57" s="47"/>
      <c r="F57" s="287">
        <v>34.164520600000003</v>
      </c>
      <c r="G57" s="59"/>
      <c r="H57" s="288"/>
      <c r="I57" s="59"/>
      <c r="J57" s="20"/>
      <c r="K57" s="283"/>
      <c r="L57" s="283"/>
      <c r="M57" s="283"/>
      <c r="N57" s="283"/>
      <c r="O57" s="20"/>
      <c r="P57" s="20"/>
      <c r="Q57" s="20"/>
      <c r="R57" s="20"/>
      <c r="S57" s="20"/>
      <c r="T57" s="20"/>
      <c r="U57" s="20"/>
      <c r="V57" s="20"/>
      <c r="W57" s="20"/>
    </row>
    <row r="58" spans="2:23" x14ac:dyDescent="0.25">
      <c r="B58" s="19"/>
      <c r="C58" s="37" t="s">
        <v>161</v>
      </c>
      <c r="D58" s="37" t="s">
        <v>162</v>
      </c>
      <c r="E58" s="47"/>
      <c r="F58" s="289">
        <v>2.1166600000000001E-2</v>
      </c>
      <c r="G58" s="59"/>
      <c r="H58" s="290"/>
      <c r="I58" s="59"/>
      <c r="J58" s="20"/>
      <c r="K58" s="283"/>
      <c r="L58" s="283"/>
      <c r="M58" s="283"/>
      <c r="N58" s="283"/>
      <c r="O58" s="20"/>
      <c r="P58" s="20"/>
      <c r="Q58" s="20"/>
      <c r="R58" s="20"/>
      <c r="S58" s="20"/>
      <c r="T58" s="20"/>
      <c r="U58" s="20"/>
      <c r="V58" s="20"/>
      <c r="W58" s="20"/>
    </row>
    <row r="59" spans="2:23" x14ac:dyDescent="0.25">
      <c r="B59" s="19"/>
      <c r="C59" s="50" t="s">
        <v>163</v>
      </c>
      <c r="D59" s="50" t="s">
        <v>164</v>
      </c>
      <c r="E59" s="50"/>
      <c r="F59" s="291">
        <v>0</v>
      </c>
      <c r="G59" s="59"/>
      <c r="H59" s="288"/>
      <c r="I59" s="59"/>
      <c r="J59" s="20"/>
      <c r="K59" s="283"/>
      <c r="L59" s="283"/>
      <c r="M59" s="283"/>
      <c r="N59" s="283"/>
      <c r="O59" s="20"/>
      <c r="P59" s="20"/>
      <c r="Q59" s="20"/>
      <c r="R59" s="20"/>
      <c r="S59" s="20"/>
      <c r="T59" s="20"/>
      <c r="U59" s="20"/>
      <c r="V59" s="20"/>
      <c r="W59" s="20"/>
    </row>
    <row r="60" spans="2:23" x14ac:dyDescent="0.25">
      <c r="B60" s="19"/>
      <c r="C60" s="37"/>
      <c r="D60" s="37"/>
      <c r="E60" s="47"/>
      <c r="F60" s="59"/>
      <c r="G60" s="59"/>
      <c r="H60" s="292"/>
      <c r="I60" s="292"/>
      <c r="J60" s="292"/>
      <c r="K60" s="292"/>
      <c r="L60" s="283"/>
      <c r="M60" s="283"/>
      <c r="N60" s="283"/>
      <c r="O60" s="20"/>
      <c r="P60" s="20"/>
      <c r="Q60" s="20"/>
      <c r="R60" s="20"/>
      <c r="S60" s="20"/>
      <c r="T60" s="20"/>
      <c r="U60" s="20"/>
      <c r="V60" s="20"/>
      <c r="W60" s="20"/>
    </row>
    <row r="61" spans="2:23" x14ac:dyDescent="0.25">
      <c r="B61" s="19"/>
      <c r="C61" s="65" t="s">
        <v>177</v>
      </c>
      <c r="D61" s="37"/>
      <c r="E61" s="47"/>
      <c r="F61" s="59"/>
      <c r="G61" s="59"/>
      <c r="H61" s="292"/>
      <c r="I61" s="292"/>
      <c r="J61" s="292"/>
      <c r="K61" s="292"/>
      <c r="L61" s="283"/>
      <c r="M61" s="283"/>
      <c r="N61" s="283"/>
      <c r="O61" s="20"/>
      <c r="P61" s="20"/>
      <c r="Q61" s="20"/>
      <c r="R61" s="20"/>
      <c r="S61" s="20"/>
      <c r="T61" s="20"/>
      <c r="U61" s="20"/>
      <c r="V61" s="20"/>
      <c r="W61" s="20"/>
    </row>
    <row r="62" spans="2:23" x14ac:dyDescent="0.25">
      <c r="B62" s="19"/>
      <c r="C62" s="37"/>
      <c r="D62" s="37"/>
      <c r="E62" s="47"/>
      <c r="F62" s="285" t="s">
        <v>178</v>
      </c>
      <c r="G62" s="59"/>
      <c r="H62" s="292"/>
      <c r="I62" s="292"/>
      <c r="J62" s="292"/>
      <c r="K62" s="292"/>
      <c r="L62" s="283"/>
      <c r="M62" s="283"/>
      <c r="N62" s="283"/>
      <c r="O62" s="20"/>
      <c r="P62" s="20"/>
      <c r="Q62" s="20"/>
      <c r="R62" s="20"/>
      <c r="S62" s="20"/>
      <c r="T62" s="20"/>
      <c r="U62" s="20"/>
      <c r="V62" s="20"/>
      <c r="W62" s="20"/>
    </row>
    <row r="63" spans="2:23" x14ac:dyDescent="0.25">
      <c r="B63" s="19"/>
      <c r="C63" s="23" t="s">
        <v>53</v>
      </c>
      <c r="D63" s="23" t="s">
        <v>26</v>
      </c>
      <c r="E63" s="293" t="s">
        <v>27</v>
      </c>
      <c r="F63" s="286">
        <v>2011</v>
      </c>
      <c r="G63" s="59"/>
      <c r="H63" s="288"/>
      <c r="I63" s="59"/>
      <c r="J63" s="20"/>
      <c r="K63" s="283"/>
      <c r="L63" s="283"/>
      <c r="M63" s="283"/>
      <c r="N63" s="283"/>
      <c r="O63" s="20"/>
      <c r="P63" s="20"/>
      <c r="Q63" s="20"/>
      <c r="R63" s="20"/>
      <c r="S63" s="20"/>
      <c r="T63" s="20"/>
      <c r="U63" s="20"/>
      <c r="V63" s="20"/>
      <c r="W63" s="20"/>
    </row>
    <row r="64" spans="2:23" x14ac:dyDescent="0.25">
      <c r="B64" s="19"/>
      <c r="C64" s="264" t="s">
        <v>174</v>
      </c>
      <c r="D64" s="264"/>
      <c r="E64" s="294"/>
      <c r="F64" s="295">
        <v>3.2039069540768517E-2</v>
      </c>
      <c r="G64" s="59"/>
      <c r="H64" s="288"/>
      <c r="I64" s="288"/>
      <c r="J64" s="20"/>
      <c r="K64" s="283"/>
      <c r="L64" s="283"/>
      <c r="M64" s="283"/>
      <c r="N64" s="283"/>
      <c r="O64" s="20"/>
      <c r="P64" s="20"/>
      <c r="Q64" s="20"/>
      <c r="R64" s="20"/>
      <c r="S64" s="20"/>
      <c r="T64" s="20"/>
      <c r="U64" s="20"/>
      <c r="V64" s="20"/>
      <c r="W64" s="20"/>
    </row>
    <row r="65" spans="1:23" x14ac:dyDescent="0.25">
      <c r="B65" s="19"/>
      <c r="C65" s="65"/>
      <c r="D65" s="37"/>
      <c r="E65" s="47"/>
      <c r="F65" s="59"/>
      <c r="G65" s="59"/>
      <c r="H65" s="59"/>
      <c r="I65" s="59"/>
      <c r="J65" s="20"/>
      <c r="K65" s="283"/>
      <c r="L65" s="283"/>
      <c r="M65" s="283"/>
      <c r="N65" s="283"/>
      <c r="O65" s="20"/>
      <c r="P65" s="20"/>
      <c r="Q65" s="20"/>
      <c r="R65" s="20"/>
      <c r="S65" s="20"/>
      <c r="T65" s="20"/>
      <c r="U65" s="20"/>
      <c r="V65" s="20"/>
      <c r="W65" s="20"/>
    </row>
    <row r="66" spans="1:23" x14ac:dyDescent="0.25">
      <c r="B66" s="20"/>
      <c r="C66" s="65"/>
      <c r="D66" s="37"/>
      <c r="E66" s="47"/>
      <c r="F66" s="59"/>
      <c r="G66" s="59"/>
      <c r="H66" s="59"/>
      <c r="I66" s="59"/>
      <c r="J66" s="20"/>
      <c r="K66" s="283"/>
      <c r="L66" s="283"/>
      <c r="M66" s="283"/>
      <c r="N66" s="283"/>
      <c r="O66" s="20"/>
      <c r="P66" s="20"/>
      <c r="Q66" s="20"/>
      <c r="R66" s="20"/>
      <c r="S66" s="20"/>
      <c r="T66" s="20"/>
      <c r="U66" s="20"/>
      <c r="V66" s="20"/>
      <c r="W66" s="20"/>
    </row>
    <row r="67" spans="1:23" x14ac:dyDescent="0.25">
      <c r="B67" s="20"/>
      <c r="C67" s="65"/>
      <c r="D67" s="37"/>
      <c r="E67" s="47"/>
      <c r="F67" s="59"/>
      <c r="G67" s="59"/>
      <c r="H67" s="59"/>
      <c r="I67" s="59"/>
      <c r="J67" s="20"/>
      <c r="K67" s="283"/>
      <c r="L67" s="283"/>
      <c r="M67" s="283"/>
      <c r="N67" s="283"/>
      <c r="O67" s="20"/>
      <c r="P67" s="20"/>
      <c r="Q67" s="20"/>
      <c r="R67" s="20"/>
      <c r="S67" s="20"/>
      <c r="T67" s="20"/>
      <c r="U67" s="20"/>
      <c r="V67" s="20"/>
      <c r="W67" s="20"/>
    </row>
    <row r="68" spans="1:23" x14ac:dyDescent="0.25">
      <c r="B68" s="20"/>
      <c r="C68" s="65"/>
      <c r="D68" s="37"/>
      <c r="E68" s="47"/>
      <c r="F68" s="59"/>
      <c r="G68" s="59"/>
      <c r="H68" s="59"/>
      <c r="I68" s="59"/>
      <c r="J68" s="20"/>
      <c r="K68" s="283"/>
      <c r="L68" s="283"/>
      <c r="M68" s="283"/>
      <c r="N68" s="283"/>
      <c r="O68" s="20"/>
      <c r="P68" s="20"/>
      <c r="Q68" s="20"/>
      <c r="R68" s="20"/>
      <c r="S68" s="20"/>
      <c r="T68" s="20"/>
      <c r="U68" s="20"/>
      <c r="V68" s="20"/>
      <c r="W68" s="20"/>
    </row>
    <row r="69" spans="1:23" x14ac:dyDescent="0.25">
      <c r="B69" s="20"/>
      <c r="C69" s="65"/>
      <c r="D69" s="37"/>
      <c r="E69" s="47"/>
      <c r="F69" s="59"/>
      <c r="G69" s="59"/>
      <c r="H69" s="59"/>
      <c r="I69" s="59"/>
      <c r="J69" s="20"/>
      <c r="K69" s="283"/>
      <c r="L69" s="283"/>
      <c r="M69" s="283"/>
      <c r="N69" s="283"/>
      <c r="O69" s="20"/>
      <c r="P69" s="20"/>
      <c r="Q69" s="20"/>
      <c r="R69" s="20"/>
      <c r="S69" s="20"/>
      <c r="T69" s="20"/>
      <c r="U69" s="20"/>
      <c r="V69" s="20"/>
      <c r="W69" s="20"/>
    </row>
    <row r="70" spans="1:23" x14ac:dyDescent="0.25">
      <c r="B70" s="20"/>
      <c r="C70" s="65"/>
      <c r="D70" s="37"/>
      <c r="E70" s="47"/>
      <c r="F70" s="59"/>
      <c r="G70" s="59"/>
      <c r="H70" s="59"/>
      <c r="I70" s="59"/>
      <c r="J70" s="20"/>
      <c r="K70" s="283"/>
      <c r="L70" s="283"/>
      <c r="M70" s="283"/>
      <c r="N70" s="283"/>
      <c r="O70" s="20"/>
      <c r="P70" s="20"/>
      <c r="Q70" s="20"/>
      <c r="R70" s="20"/>
      <c r="S70" s="20"/>
      <c r="T70" s="20"/>
      <c r="U70" s="20"/>
      <c r="V70" s="20"/>
      <c r="W70" s="20"/>
    </row>
    <row r="71" spans="1:23" x14ac:dyDescent="0.25">
      <c r="B71" s="20"/>
      <c r="C71" s="65"/>
      <c r="D71" s="37"/>
      <c r="E71" s="47"/>
      <c r="F71" s="59"/>
      <c r="G71" s="59"/>
      <c r="H71" s="59"/>
      <c r="I71" s="59"/>
      <c r="J71" s="20"/>
      <c r="K71" s="283"/>
      <c r="L71" s="283"/>
      <c r="M71" s="283"/>
      <c r="N71" s="283"/>
      <c r="O71" s="20"/>
      <c r="P71" s="20"/>
      <c r="Q71" s="20"/>
      <c r="R71" s="20"/>
      <c r="S71" s="20"/>
      <c r="T71" s="20"/>
      <c r="U71" s="20"/>
      <c r="V71" s="20"/>
      <c r="W71" s="20"/>
    </row>
    <row r="72" spans="1:23" x14ac:dyDescent="0.25">
      <c r="B72" s="20"/>
      <c r="C72" s="65"/>
      <c r="D72" s="37"/>
      <c r="E72" s="47"/>
      <c r="F72" s="59"/>
      <c r="G72" s="59"/>
      <c r="H72" s="59"/>
      <c r="I72" s="59"/>
      <c r="J72" s="20"/>
      <c r="K72" s="283"/>
      <c r="L72" s="283"/>
      <c r="M72" s="283"/>
      <c r="N72" s="283"/>
      <c r="O72" s="20"/>
      <c r="P72" s="20"/>
      <c r="Q72" s="20"/>
      <c r="R72" s="20"/>
      <c r="S72" s="20"/>
      <c r="T72" s="20"/>
      <c r="U72" s="20"/>
      <c r="V72" s="20"/>
      <c r="W72" s="20"/>
    </row>
    <row r="73" spans="1:23" x14ac:dyDescent="0.25">
      <c r="B73" s="20"/>
      <c r="C73" s="65"/>
      <c r="D73" s="37"/>
      <c r="E73" s="47"/>
      <c r="F73" s="59"/>
      <c r="G73" s="59"/>
      <c r="H73" s="59"/>
      <c r="I73" s="59"/>
      <c r="J73" s="20"/>
      <c r="K73" s="283"/>
      <c r="L73" s="283"/>
      <c r="M73" s="283"/>
      <c r="N73" s="283"/>
      <c r="O73" s="20"/>
      <c r="P73" s="20"/>
      <c r="Q73" s="20"/>
      <c r="R73" s="20"/>
      <c r="S73" s="20"/>
      <c r="T73" s="20"/>
      <c r="U73" s="20"/>
      <c r="V73" s="20"/>
      <c r="W73" s="20"/>
    </row>
    <row r="74" spans="1:23" x14ac:dyDescent="0.25">
      <c r="B74" s="20"/>
      <c r="C74" s="65"/>
      <c r="D74" s="37"/>
      <c r="E74" s="47"/>
      <c r="F74" s="59"/>
      <c r="G74" s="59"/>
      <c r="H74" s="59"/>
      <c r="I74" s="59"/>
      <c r="J74" s="20"/>
      <c r="K74" s="283"/>
      <c r="L74" s="283"/>
      <c r="M74" s="283"/>
      <c r="N74" s="283"/>
      <c r="O74" s="20"/>
      <c r="P74" s="20"/>
      <c r="Q74" s="20"/>
      <c r="R74" s="20"/>
      <c r="S74" s="20"/>
      <c r="T74" s="20"/>
      <c r="U74" s="20"/>
      <c r="V74" s="20"/>
      <c r="W74" s="20"/>
    </row>
    <row r="75" spans="1:23" s="296" customFormat="1" x14ac:dyDescent="0.25">
      <c r="A75" s="10"/>
      <c r="B75" s="10"/>
      <c r="C75" s="10"/>
      <c r="D75" s="10"/>
      <c r="E75" s="10"/>
      <c r="F75" s="10"/>
      <c r="G75" s="10"/>
      <c r="H75" s="10"/>
      <c r="I75" s="10"/>
      <c r="J75" s="10"/>
      <c r="K75" s="10"/>
      <c r="L75" s="10"/>
      <c r="M75" s="10"/>
      <c r="N75" s="10"/>
      <c r="O75" s="10"/>
      <c r="P75" s="10"/>
      <c r="Q75" s="10"/>
      <c r="R75" s="10"/>
      <c r="S75" s="10"/>
      <c r="T75" s="10"/>
      <c r="U75" s="10"/>
      <c r="V75" s="10"/>
      <c r="W75" s="10"/>
    </row>
    <row r="76" spans="1:23" x14ac:dyDescent="0.25">
      <c r="B76" s="29" t="s">
        <v>179</v>
      </c>
      <c r="C76" s="30"/>
      <c r="D76" s="30"/>
      <c r="E76" s="30"/>
      <c r="F76" s="30"/>
      <c r="G76" s="30"/>
      <c r="H76" s="30"/>
      <c r="I76" s="30"/>
      <c r="J76" s="30"/>
      <c r="K76" s="30"/>
      <c r="L76" s="30"/>
      <c r="M76" s="30"/>
      <c r="N76" s="30"/>
      <c r="O76" s="30"/>
      <c r="P76" s="31"/>
      <c r="Q76" s="31"/>
      <c r="R76" s="31"/>
      <c r="S76" s="31"/>
      <c r="T76" s="31"/>
      <c r="U76" s="31"/>
      <c r="V76" s="31"/>
      <c r="W76" s="31"/>
    </row>
    <row r="77" spans="1:23" x14ac:dyDescent="0.25">
      <c r="B77" s="20"/>
      <c r="C77" s="20"/>
      <c r="D77" s="20"/>
      <c r="E77" s="20"/>
      <c r="F77" s="20"/>
      <c r="G77" s="20"/>
      <c r="H77" s="20"/>
      <c r="I77" s="20"/>
      <c r="J77" s="20"/>
      <c r="K77" s="20"/>
      <c r="L77" s="20"/>
      <c r="M77" s="20"/>
      <c r="N77" s="20"/>
      <c r="O77" s="20"/>
      <c r="P77" s="20"/>
      <c r="Q77" s="20"/>
      <c r="R77" s="20"/>
      <c r="S77" s="20"/>
      <c r="T77" s="20"/>
      <c r="U77" s="20"/>
      <c r="V77" s="20"/>
      <c r="W77" s="20"/>
    </row>
    <row r="78" spans="1:23" x14ac:dyDescent="0.25">
      <c r="B78" s="20"/>
      <c r="C78" s="32" t="s">
        <v>180</v>
      </c>
      <c r="D78" s="20"/>
      <c r="E78" s="20"/>
      <c r="F78" s="20"/>
      <c r="G78" s="20"/>
      <c r="H78" s="20"/>
      <c r="I78" s="20"/>
      <c r="J78" s="20"/>
      <c r="K78" s="20"/>
      <c r="L78" s="20"/>
      <c r="M78" s="20"/>
      <c r="N78" s="20"/>
      <c r="O78" s="20"/>
      <c r="P78" s="20"/>
      <c r="Q78" s="20"/>
      <c r="R78" s="20"/>
      <c r="S78" s="20"/>
      <c r="T78" s="20"/>
      <c r="U78" s="20"/>
      <c r="V78" s="20"/>
      <c r="W78" s="20"/>
    </row>
    <row r="79" spans="1:23" x14ac:dyDescent="0.25">
      <c r="B79" s="20"/>
      <c r="C79" s="20"/>
      <c r="D79" s="20"/>
      <c r="E79" s="20"/>
      <c r="F79" s="20"/>
      <c r="G79" s="20"/>
      <c r="H79" s="20"/>
      <c r="I79" s="20"/>
      <c r="J79" s="20"/>
      <c r="K79" s="20"/>
      <c r="L79" s="20"/>
      <c r="M79" s="20"/>
      <c r="N79" s="123" t="s">
        <v>181</v>
      </c>
      <c r="O79" s="20"/>
      <c r="P79" s="20"/>
      <c r="Q79" s="20"/>
      <c r="R79" s="20"/>
      <c r="S79" s="20"/>
      <c r="T79" s="20"/>
      <c r="U79" s="20"/>
      <c r="V79" s="20"/>
      <c r="W79" s="20"/>
    </row>
    <row r="80" spans="1:23" x14ac:dyDescent="0.25">
      <c r="B80" s="20"/>
      <c r="C80" s="23" t="s">
        <v>53</v>
      </c>
      <c r="D80" s="23" t="s">
        <v>26</v>
      </c>
      <c r="E80" s="23" t="s">
        <v>27</v>
      </c>
      <c r="F80" s="297">
        <v>2011</v>
      </c>
      <c r="G80" s="276">
        <v>2015</v>
      </c>
      <c r="H80" s="276">
        <v>2020</v>
      </c>
      <c r="I80" s="276">
        <v>2025</v>
      </c>
      <c r="J80" s="276">
        <v>2030</v>
      </c>
      <c r="K80" s="276">
        <v>2035</v>
      </c>
      <c r="L80" s="276">
        <v>2040</v>
      </c>
      <c r="M80" s="276">
        <v>2045</v>
      </c>
      <c r="N80" s="276">
        <v>2050</v>
      </c>
      <c r="O80" s="20"/>
      <c r="P80" s="20"/>
      <c r="Q80" s="20"/>
      <c r="R80" s="20"/>
      <c r="S80" s="20"/>
      <c r="T80" s="20"/>
      <c r="U80" s="20"/>
      <c r="V80" s="20"/>
      <c r="W80" s="20"/>
    </row>
    <row r="81" spans="2:23" x14ac:dyDescent="0.25">
      <c r="B81" s="20"/>
      <c r="C81" s="264" t="s">
        <v>174</v>
      </c>
      <c r="D81" s="264"/>
      <c r="E81" s="298"/>
      <c r="F81" s="299">
        <v>1067</v>
      </c>
      <c r="G81" s="300">
        <v>1710</v>
      </c>
      <c r="H81" s="300">
        <v>3082</v>
      </c>
      <c r="I81" s="300">
        <v>5554</v>
      </c>
      <c r="J81" s="300">
        <v>8945</v>
      </c>
      <c r="K81" s="300">
        <v>14407</v>
      </c>
      <c r="L81" s="300">
        <v>20684</v>
      </c>
      <c r="M81" s="300">
        <v>29695</v>
      </c>
      <c r="N81" s="300">
        <v>42632</v>
      </c>
      <c r="O81" s="20"/>
      <c r="P81" s="20"/>
      <c r="Q81" s="20"/>
      <c r="R81" s="20"/>
      <c r="S81" s="20"/>
      <c r="T81" s="20"/>
      <c r="U81" s="20"/>
      <c r="V81" s="20"/>
      <c r="W81" s="20"/>
    </row>
    <row r="82" spans="2:23" x14ac:dyDescent="0.25">
      <c r="B82" s="20"/>
      <c r="C82" s="20"/>
      <c r="D82" s="20"/>
      <c r="E82" s="20"/>
      <c r="F82" s="301"/>
      <c r="G82" s="301"/>
      <c r="H82" s="301"/>
      <c r="I82" s="301"/>
      <c r="J82" s="301"/>
      <c r="K82" s="301"/>
      <c r="L82" s="301"/>
      <c r="M82" s="301"/>
      <c r="N82" s="301"/>
      <c r="O82" s="20"/>
      <c r="P82" s="20"/>
      <c r="Q82" s="20"/>
      <c r="R82" s="20"/>
      <c r="S82" s="20"/>
      <c r="T82" s="20"/>
      <c r="U82" s="20"/>
      <c r="V82" s="20"/>
      <c r="W82" s="20"/>
    </row>
    <row r="83" spans="2:23" x14ac:dyDescent="0.25">
      <c r="B83" s="20"/>
      <c r="C83" s="32" t="s">
        <v>182</v>
      </c>
      <c r="D83" s="20"/>
      <c r="E83" s="20"/>
      <c r="F83" s="301"/>
      <c r="G83" s="301"/>
      <c r="H83" s="301"/>
      <c r="I83" s="301"/>
      <c r="J83" s="301"/>
      <c r="K83" s="301"/>
      <c r="L83" s="301"/>
      <c r="M83" s="301"/>
      <c r="N83" s="301"/>
      <c r="O83" s="20"/>
      <c r="P83" s="20"/>
      <c r="Q83" s="20"/>
      <c r="R83" s="20"/>
      <c r="S83" s="20"/>
      <c r="T83" s="20"/>
      <c r="U83" s="20"/>
      <c r="V83" s="20"/>
      <c r="W83" s="20"/>
    </row>
    <row r="84" spans="2:23" x14ac:dyDescent="0.25">
      <c r="B84" s="20"/>
      <c r="C84" s="20"/>
      <c r="D84" s="20"/>
      <c r="E84" s="20"/>
      <c r="F84" s="301"/>
      <c r="G84" s="301"/>
      <c r="H84" s="301"/>
      <c r="I84" s="301"/>
      <c r="J84" s="301"/>
      <c r="K84" s="301"/>
      <c r="L84" s="301"/>
      <c r="M84" s="301"/>
      <c r="N84" s="123" t="s">
        <v>181</v>
      </c>
      <c r="O84" s="20"/>
      <c r="P84" s="20"/>
      <c r="Q84" s="20"/>
      <c r="R84" s="20"/>
      <c r="S84" s="20"/>
      <c r="T84" s="20"/>
      <c r="U84" s="20"/>
      <c r="V84" s="20"/>
      <c r="W84" s="20"/>
    </row>
    <row r="85" spans="2:23" x14ac:dyDescent="0.25">
      <c r="B85" s="20"/>
      <c r="C85" s="23" t="s">
        <v>25</v>
      </c>
      <c r="D85" s="23" t="s">
        <v>26</v>
      </c>
      <c r="E85" s="23" t="s">
        <v>27</v>
      </c>
      <c r="F85" s="297">
        <v>2011</v>
      </c>
      <c r="G85" s="276">
        <v>2015</v>
      </c>
      <c r="H85" s="276">
        <v>2020</v>
      </c>
      <c r="I85" s="276">
        <v>2025</v>
      </c>
      <c r="J85" s="276">
        <v>2030</v>
      </c>
      <c r="K85" s="276">
        <v>2035</v>
      </c>
      <c r="L85" s="276">
        <v>2040</v>
      </c>
      <c r="M85" s="276">
        <v>2045</v>
      </c>
      <c r="N85" s="276">
        <v>2050</v>
      </c>
      <c r="O85" s="20"/>
      <c r="P85" s="20"/>
      <c r="Q85" s="20"/>
      <c r="R85" s="20"/>
      <c r="S85" s="20"/>
      <c r="T85" s="20"/>
      <c r="U85" s="20"/>
      <c r="V85" s="20"/>
      <c r="W85" s="20"/>
    </row>
    <row r="86" spans="2:23" x14ac:dyDescent="0.25">
      <c r="B86" s="20"/>
      <c r="C86" s="37" t="s">
        <v>166</v>
      </c>
      <c r="D86" s="37" t="s">
        <v>167</v>
      </c>
      <c r="E86" s="65"/>
      <c r="F86" s="302">
        <v>7.0290534208059988E-2</v>
      </c>
      <c r="G86" s="46">
        <v>7.3337658904669215E-2</v>
      </c>
      <c r="H86" s="46">
        <v>7.7146564775430762E-2</v>
      </c>
      <c r="I86" s="46">
        <v>8.095547064619231E-2</v>
      </c>
      <c r="J86" s="46">
        <v>8.4764376516953843E-2</v>
      </c>
      <c r="K86" s="46">
        <v>8.8573282387715391E-2</v>
      </c>
      <c r="L86" s="46">
        <v>9.2382188258476924E-2</v>
      </c>
      <c r="M86" s="46">
        <v>9.6191094129238472E-2</v>
      </c>
      <c r="N86" s="46">
        <v>0.1</v>
      </c>
      <c r="O86" s="20"/>
      <c r="P86" s="20"/>
      <c r="Q86" s="20"/>
      <c r="R86" s="20"/>
      <c r="S86" s="20"/>
      <c r="T86" s="20"/>
      <c r="U86" s="20"/>
      <c r="V86" s="20"/>
      <c r="W86" s="20"/>
    </row>
    <row r="87" spans="2:23" x14ac:dyDescent="0.25">
      <c r="B87" s="20"/>
      <c r="C87" s="37" t="s">
        <v>168</v>
      </c>
      <c r="D87" s="37" t="s">
        <v>169</v>
      </c>
      <c r="E87" s="65"/>
      <c r="F87" s="302">
        <v>0.42736644798500467</v>
      </c>
      <c r="G87" s="46">
        <v>0.42968783793526061</v>
      </c>
      <c r="H87" s="46">
        <v>0.43258957537308051</v>
      </c>
      <c r="I87" s="46">
        <v>0.43549131281090042</v>
      </c>
      <c r="J87" s="46">
        <v>0.43839305024872038</v>
      </c>
      <c r="K87" s="46">
        <v>0.44129478768654029</v>
      </c>
      <c r="L87" s="46">
        <v>0.4441965251243602</v>
      </c>
      <c r="M87" s="46">
        <v>0.4470982625621801</v>
      </c>
      <c r="N87" s="46">
        <v>0.45</v>
      </c>
      <c r="O87" s="20"/>
      <c r="P87" s="20"/>
      <c r="Q87" s="20"/>
      <c r="R87" s="20"/>
      <c r="S87" s="20"/>
      <c r="T87" s="20"/>
      <c r="U87" s="20"/>
      <c r="V87" s="20"/>
      <c r="W87" s="20"/>
    </row>
    <row r="88" spans="2:23" x14ac:dyDescent="0.25">
      <c r="B88" s="20"/>
      <c r="C88" s="177" t="s">
        <v>170</v>
      </c>
      <c r="D88" s="303" t="s">
        <v>171</v>
      </c>
      <c r="E88" s="173"/>
      <c r="F88" s="304">
        <v>0.50234301780693535</v>
      </c>
      <c r="G88" s="305">
        <v>0.49697450316007019</v>
      </c>
      <c r="H88" s="305">
        <v>0.49026385985148874</v>
      </c>
      <c r="I88" s="305">
        <v>0.48355321654290728</v>
      </c>
      <c r="J88" s="305">
        <v>0.47684257323432583</v>
      </c>
      <c r="K88" s="305">
        <v>0.47013192992574437</v>
      </c>
      <c r="L88" s="305">
        <v>0.46342128661716292</v>
      </c>
      <c r="M88" s="305">
        <v>0.45671064330858147</v>
      </c>
      <c r="N88" s="305">
        <v>0.45</v>
      </c>
      <c r="O88" s="20"/>
      <c r="P88" s="20"/>
      <c r="Q88" s="20"/>
      <c r="R88" s="20"/>
      <c r="S88" s="20"/>
      <c r="T88" s="20"/>
      <c r="U88" s="20"/>
      <c r="V88" s="20"/>
      <c r="W88" s="20"/>
    </row>
    <row r="89" spans="2:23" x14ac:dyDescent="0.25">
      <c r="B89" s="20"/>
      <c r="C89" s="20"/>
      <c r="D89" s="20"/>
      <c r="E89" s="20"/>
      <c r="F89" s="301"/>
      <c r="G89" s="301"/>
      <c r="H89" s="301"/>
      <c r="I89" s="301"/>
      <c r="J89" s="301"/>
      <c r="K89" s="301"/>
      <c r="L89" s="301"/>
      <c r="M89" s="301"/>
      <c r="N89" s="301"/>
      <c r="O89" s="20"/>
      <c r="P89" s="20"/>
      <c r="Q89" s="20"/>
      <c r="R89" s="20"/>
      <c r="S89" s="20"/>
      <c r="T89" s="20"/>
      <c r="U89" s="20"/>
      <c r="V89" s="20"/>
      <c r="W89" s="20"/>
    </row>
    <row r="90" spans="2:23" x14ac:dyDescent="0.25">
      <c r="B90" s="20"/>
      <c r="C90" s="32" t="s">
        <v>183</v>
      </c>
      <c r="D90" s="20"/>
      <c r="E90" s="20"/>
      <c r="F90" s="301"/>
      <c r="G90" s="301"/>
      <c r="H90" s="301"/>
      <c r="I90" s="301"/>
      <c r="J90" s="301"/>
      <c r="K90" s="301"/>
      <c r="L90" s="301"/>
      <c r="M90" s="301"/>
      <c r="N90" s="301"/>
      <c r="O90" s="20"/>
      <c r="P90" s="20"/>
      <c r="Q90" s="20"/>
      <c r="R90" s="20"/>
      <c r="S90" s="20"/>
      <c r="T90" s="20"/>
      <c r="U90" s="20"/>
      <c r="V90" s="20"/>
      <c r="W90" s="20"/>
    </row>
    <row r="91" spans="2:23" x14ac:dyDescent="0.25">
      <c r="B91" s="20"/>
      <c r="C91" s="20"/>
      <c r="D91" s="20"/>
      <c r="E91" s="20"/>
      <c r="F91" s="301"/>
      <c r="G91" s="301"/>
      <c r="H91" s="301"/>
      <c r="I91" s="301"/>
      <c r="J91" s="301"/>
      <c r="K91" s="301"/>
      <c r="L91" s="301"/>
      <c r="M91" s="301"/>
      <c r="N91" s="123" t="s">
        <v>181</v>
      </c>
      <c r="O91" s="20"/>
      <c r="P91" s="20"/>
      <c r="Q91" s="20"/>
      <c r="R91" s="20"/>
      <c r="S91" s="20"/>
      <c r="T91" s="20"/>
      <c r="U91" s="20"/>
      <c r="V91" s="20"/>
      <c r="W91" s="20"/>
    </row>
    <row r="92" spans="2:23" x14ac:dyDescent="0.25">
      <c r="B92" s="20"/>
      <c r="C92" s="23" t="s">
        <v>25</v>
      </c>
      <c r="D92" s="23" t="s">
        <v>26</v>
      </c>
      <c r="E92" s="23" t="s">
        <v>27</v>
      </c>
      <c r="F92" s="297">
        <v>2011</v>
      </c>
      <c r="G92" s="276">
        <v>2015</v>
      </c>
      <c r="H92" s="276">
        <v>2020</v>
      </c>
      <c r="I92" s="276">
        <v>2025</v>
      </c>
      <c r="J92" s="276">
        <v>2030</v>
      </c>
      <c r="K92" s="276">
        <v>2035</v>
      </c>
      <c r="L92" s="276">
        <v>2040</v>
      </c>
      <c r="M92" s="276">
        <v>2045</v>
      </c>
      <c r="N92" s="276">
        <v>2050</v>
      </c>
      <c r="O92" s="20"/>
      <c r="P92" s="20"/>
      <c r="Q92" s="20"/>
      <c r="R92" s="20"/>
      <c r="S92" s="20"/>
      <c r="T92" s="20"/>
      <c r="U92" s="20"/>
      <c r="V92" s="20"/>
      <c r="W92" s="20"/>
    </row>
    <row r="93" spans="2:23" x14ac:dyDescent="0.25">
      <c r="B93" s="20"/>
      <c r="C93" s="37" t="s">
        <v>166</v>
      </c>
      <c r="D93" s="37" t="s">
        <v>167</v>
      </c>
      <c r="E93" s="65"/>
      <c r="F93" s="306">
        <v>75</v>
      </c>
      <c r="G93" s="171">
        <v>125</v>
      </c>
      <c r="H93" s="171">
        <v>237</v>
      </c>
      <c r="I93" s="171">
        <v>449</v>
      </c>
      <c r="J93" s="171">
        <v>758</v>
      </c>
      <c r="K93" s="171">
        <v>1276</v>
      </c>
      <c r="L93" s="171">
        <v>1910</v>
      </c>
      <c r="M93" s="171">
        <v>2856</v>
      </c>
      <c r="N93" s="171">
        <v>4263</v>
      </c>
      <c r="O93" s="20"/>
      <c r="P93" s="20"/>
      <c r="Q93" s="20"/>
      <c r="R93" s="20"/>
      <c r="S93" s="20"/>
      <c r="T93" s="20"/>
      <c r="U93" s="20"/>
      <c r="V93" s="20"/>
      <c r="W93" s="20"/>
    </row>
    <row r="94" spans="2:23" x14ac:dyDescent="0.25">
      <c r="B94" s="20"/>
      <c r="C94" s="37" t="s">
        <v>168</v>
      </c>
      <c r="D94" s="37" t="s">
        <v>169</v>
      </c>
      <c r="E94" s="65"/>
      <c r="F94" s="306">
        <v>456</v>
      </c>
      <c r="G94" s="171">
        <v>734</v>
      </c>
      <c r="H94" s="171">
        <v>1333</v>
      </c>
      <c r="I94" s="171">
        <v>2418</v>
      </c>
      <c r="J94" s="171">
        <v>3921</v>
      </c>
      <c r="K94" s="171">
        <v>6357</v>
      </c>
      <c r="L94" s="171">
        <v>9187</v>
      </c>
      <c r="M94" s="171">
        <v>13276</v>
      </c>
      <c r="N94" s="171">
        <v>19184</v>
      </c>
      <c r="O94" s="20"/>
      <c r="P94" s="20"/>
      <c r="Q94" s="20"/>
      <c r="R94" s="20"/>
      <c r="S94" s="20"/>
      <c r="T94" s="20"/>
      <c r="U94" s="20"/>
      <c r="V94" s="20"/>
      <c r="W94" s="20"/>
    </row>
    <row r="95" spans="2:23" x14ac:dyDescent="0.25">
      <c r="B95" s="20"/>
      <c r="C95" s="177" t="s">
        <v>170</v>
      </c>
      <c r="D95" s="303" t="s">
        <v>171</v>
      </c>
      <c r="E95" s="173"/>
      <c r="F95" s="307">
        <v>536</v>
      </c>
      <c r="G95" s="174">
        <v>849</v>
      </c>
      <c r="H95" s="174">
        <v>1510</v>
      </c>
      <c r="I95" s="174">
        <v>2685</v>
      </c>
      <c r="J95" s="174">
        <v>4265</v>
      </c>
      <c r="K95" s="174">
        <v>6773</v>
      </c>
      <c r="L95" s="174">
        <v>9585</v>
      </c>
      <c r="M95" s="174">
        <v>13562</v>
      </c>
      <c r="N95" s="174">
        <v>19184</v>
      </c>
      <c r="O95" s="20"/>
      <c r="P95" s="20"/>
      <c r="Q95" s="20"/>
      <c r="R95" s="20"/>
      <c r="S95" s="20"/>
      <c r="T95" s="20"/>
      <c r="U95" s="20"/>
      <c r="V95" s="20"/>
      <c r="W95" s="20"/>
    </row>
    <row r="96" spans="2:23" x14ac:dyDescent="0.25">
      <c r="B96" s="20"/>
      <c r="C96" s="20"/>
      <c r="D96" s="20"/>
      <c r="E96" s="20"/>
      <c r="F96" s="301"/>
      <c r="G96" s="301"/>
      <c r="H96" s="301"/>
      <c r="I96" s="301"/>
      <c r="J96" s="301"/>
      <c r="K96" s="301"/>
      <c r="L96" s="301"/>
      <c r="M96" s="301"/>
      <c r="N96" s="301"/>
      <c r="O96" s="20"/>
      <c r="P96" s="20"/>
      <c r="Q96" s="20"/>
      <c r="R96" s="20"/>
      <c r="S96" s="20"/>
      <c r="T96" s="20"/>
      <c r="U96" s="20"/>
      <c r="V96" s="20"/>
      <c r="W96" s="20"/>
    </row>
    <row r="97" spans="2:23" x14ac:dyDescent="0.25">
      <c r="B97" s="20"/>
      <c r="C97" s="32" t="s">
        <v>184</v>
      </c>
      <c r="D97" s="20"/>
      <c r="E97" s="20"/>
      <c r="F97" s="290"/>
      <c r="G97" s="290"/>
      <c r="H97" s="290"/>
      <c r="I97" s="290"/>
      <c r="J97" s="290"/>
      <c r="K97" s="290"/>
      <c r="L97" s="290"/>
      <c r="M97" s="290"/>
      <c r="N97" s="290"/>
      <c r="O97" s="20"/>
      <c r="P97" s="20"/>
      <c r="Q97" s="20"/>
      <c r="R97" s="20"/>
      <c r="S97" s="20"/>
      <c r="T97" s="20"/>
      <c r="U97" s="20"/>
      <c r="V97" s="20"/>
      <c r="W97" s="20"/>
    </row>
    <row r="98" spans="2:23" x14ac:dyDescent="0.25">
      <c r="B98" s="20"/>
      <c r="C98" s="20"/>
      <c r="D98" s="20"/>
      <c r="E98" s="20"/>
      <c r="F98" s="290"/>
      <c r="G98" s="290"/>
      <c r="H98" s="290"/>
      <c r="I98" s="290"/>
      <c r="J98" s="290"/>
      <c r="K98" s="290"/>
      <c r="L98" s="290"/>
      <c r="M98" s="290"/>
      <c r="N98" s="308" t="s">
        <v>185</v>
      </c>
      <c r="O98" s="20"/>
      <c r="P98" s="20"/>
      <c r="Q98" s="20"/>
      <c r="R98" s="20"/>
      <c r="S98" s="20"/>
      <c r="T98" s="20"/>
      <c r="U98" s="20"/>
      <c r="V98" s="20"/>
      <c r="W98" s="20"/>
    </row>
    <row r="99" spans="2:23" x14ac:dyDescent="0.25">
      <c r="B99" s="20"/>
      <c r="C99" s="23" t="s">
        <v>158</v>
      </c>
      <c r="D99" s="23" t="s">
        <v>26</v>
      </c>
      <c r="E99" s="293" t="s">
        <v>27</v>
      </c>
      <c r="F99" s="297">
        <v>2011</v>
      </c>
      <c r="G99" s="276">
        <v>2015</v>
      </c>
      <c r="H99" s="276">
        <v>2020</v>
      </c>
      <c r="I99" s="276">
        <v>2025</v>
      </c>
      <c r="J99" s="276">
        <v>2030</v>
      </c>
      <c r="K99" s="276">
        <v>2035</v>
      </c>
      <c r="L99" s="276">
        <v>2040</v>
      </c>
      <c r="M99" s="276">
        <v>2045</v>
      </c>
      <c r="N99" s="276">
        <v>2050</v>
      </c>
      <c r="O99" s="20"/>
      <c r="P99" s="20"/>
      <c r="Q99" s="20"/>
      <c r="R99" s="20"/>
      <c r="S99" s="20"/>
      <c r="T99" s="20"/>
      <c r="U99" s="20"/>
      <c r="V99" s="20"/>
      <c r="W99" s="20"/>
    </row>
    <row r="100" spans="2:23" x14ac:dyDescent="0.25">
      <c r="B100" s="20"/>
      <c r="C100" s="309" t="s">
        <v>155</v>
      </c>
      <c r="D100" s="309"/>
      <c r="E100" s="310"/>
      <c r="F100" s="311">
        <v>1</v>
      </c>
      <c r="G100" s="312">
        <v>1.0033333333333334</v>
      </c>
      <c r="H100" s="312">
        <v>1.0075000000000001</v>
      </c>
      <c r="I100" s="312">
        <v>1.0116666666666667</v>
      </c>
      <c r="J100" s="312">
        <v>1.0158333333333334</v>
      </c>
      <c r="K100" s="312">
        <v>1.02</v>
      </c>
      <c r="L100" s="312">
        <v>1.0241666666666667</v>
      </c>
      <c r="M100" s="312">
        <v>1.0283333333333333</v>
      </c>
      <c r="N100" s="312">
        <v>1.0325</v>
      </c>
      <c r="O100" s="20"/>
      <c r="P100" s="20"/>
      <c r="Q100" s="20"/>
      <c r="R100" s="20"/>
      <c r="S100" s="20"/>
      <c r="T100" s="20"/>
      <c r="U100" s="20"/>
      <c r="V100" s="20"/>
      <c r="W100" s="20"/>
    </row>
    <row r="101" spans="2:23" x14ac:dyDescent="0.25">
      <c r="B101" s="20"/>
      <c r="C101" s="20"/>
      <c r="D101" s="20"/>
      <c r="E101" s="22"/>
      <c r="F101" s="313"/>
      <c r="G101" s="266"/>
      <c r="H101" s="266"/>
      <c r="I101" s="266"/>
      <c r="J101" s="266"/>
      <c r="K101" s="266"/>
      <c r="L101" s="266"/>
      <c r="M101" s="266"/>
      <c r="N101" s="266"/>
      <c r="O101" s="20"/>
      <c r="P101" s="20"/>
      <c r="Q101" s="20"/>
      <c r="R101" s="20"/>
      <c r="S101" s="20"/>
      <c r="T101" s="20"/>
      <c r="U101" s="20"/>
      <c r="V101" s="20"/>
      <c r="W101" s="20"/>
    </row>
    <row r="102" spans="2:23" x14ac:dyDescent="0.25">
      <c r="B102" s="20"/>
      <c r="C102" s="32" t="s">
        <v>186</v>
      </c>
      <c r="D102" s="20"/>
      <c r="E102" s="22"/>
      <c r="F102" s="313"/>
      <c r="G102" s="266"/>
      <c r="H102" s="266"/>
      <c r="I102" s="266"/>
      <c r="J102" s="266"/>
      <c r="K102" s="266"/>
      <c r="L102" s="266"/>
      <c r="M102" s="266"/>
      <c r="N102" s="266"/>
      <c r="O102" s="20"/>
      <c r="P102" s="20"/>
      <c r="Q102" s="20"/>
      <c r="R102" s="20"/>
      <c r="S102" s="20"/>
      <c r="T102" s="20"/>
      <c r="U102" s="20"/>
      <c r="V102" s="20"/>
      <c r="W102" s="20"/>
    </row>
    <row r="103" spans="2:23" x14ac:dyDescent="0.25">
      <c r="B103" s="20"/>
      <c r="C103" s="20"/>
      <c r="D103" s="20"/>
      <c r="E103" s="22"/>
      <c r="F103" s="313"/>
      <c r="G103" s="266"/>
      <c r="H103" s="266"/>
      <c r="I103" s="266"/>
      <c r="J103" s="266"/>
      <c r="K103" s="266"/>
      <c r="L103" s="266"/>
      <c r="M103" s="266"/>
      <c r="N103" s="266" t="s">
        <v>187</v>
      </c>
      <c r="O103" s="20"/>
      <c r="P103" s="20"/>
      <c r="Q103" s="20"/>
      <c r="R103" s="20"/>
      <c r="S103" s="20"/>
      <c r="T103" s="20"/>
      <c r="U103" s="20"/>
      <c r="V103" s="20"/>
      <c r="W103" s="20"/>
    </row>
    <row r="104" spans="2:23" x14ac:dyDescent="0.25">
      <c r="B104" s="20"/>
      <c r="C104" s="23" t="s">
        <v>158</v>
      </c>
      <c r="D104" s="23" t="s">
        <v>26</v>
      </c>
      <c r="E104" s="293" t="s">
        <v>27</v>
      </c>
      <c r="F104" s="297">
        <v>2011</v>
      </c>
      <c r="G104" s="276">
        <v>2015</v>
      </c>
      <c r="H104" s="276">
        <v>2020</v>
      </c>
      <c r="I104" s="276">
        <v>2025</v>
      </c>
      <c r="J104" s="276">
        <v>2030</v>
      </c>
      <c r="K104" s="276">
        <v>2035</v>
      </c>
      <c r="L104" s="276">
        <v>2040</v>
      </c>
      <c r="M104" s="276">
        <v>2045</v>
      </c>
      <c r="N104" s="276">
        <v>2050</v>
      </c>
      <c r="O104" s="20"/>
      <c r="P104" s="20"/>
      <c r="Q104" s="20"/>
      <c r="R104" s="20"/>
      <c r="S104" s="20"/>
      <c r="T104" s="20"/>
      <c r="U104" s="20"/>
      <c r="V104" s="20"/>
      <c r="W104" s="20"/>
    </row>
    <row r="105" spans="2:23" x14ac:dyDescent="0.25">
      <c r="B105" s="20"/>
      <c r="C105" s="309" t="s">
        <v>73</v>
      </c>
      <c r="D105" s="309"/>
      <c r="E105" s="310"/>
      <c r="F105" s="314">
        <v>3.2039069540768517E-2</v>
      </c>
      <c r="G105" s="315">
        <v>3.2145866439237746E-2</v>
      </c>
      <c r="H105" s="315">
        <v>3.2279362562324283E-2</v>
      </c>
      <c r="I105" s="315">
        <v>3.2412858685410814E-2</v>
      </c>
      <c r="J105" s="315">
        <v>3.2546354808497352E-2</v>
      </c>
      <c r="K105" s="315">
        <v>3.267985093158389E-2</v>
      </c>
      <c r="L105" s="315">
        <v>3.2813347054670421E-2</v>
      </c>
      <c r="M105" s="315">
        <v>3.2946843177756958E-2</v>
      </c>
      <c r="N105" s="315">
        <v>3.3080339300843489E-2</v>
      </c>
      <c r="O105" s="20"/>
      <c r="P105" s="20"/>
      <c r="Q105" s="20"/>
      <c r="R105" s="20"/>
      <c r="S105" s="20"/>
      <c r="T105" s="20"/>
      <c r="U105" s="20"/>
      <c r="V105" s="20"/>
      <c r="W105" s="20"/>
    </row>
    <row r="106" spans="2:23" x14ac:dyDescent="0.25">
      <c r="B106" s="20"/>
      <c r="C106" s="20"/>
      <c r="D106" s="20"/>
      <c r="E106" s="20"/>
      <c r="F106" s="290"/>
      <c r="G106" s="290"/>
      <c r="H106" s="290"/>
      <c r="I106" s="290"/>
      <c r="J106" s="290"/>
      <c r="K106" s="290"/>
      <c r="L106" s="290"/>
      <c r="M106" s="290"/>
      <c r="N106" s="290"/>
      <c r="O106" s="20"/>
      <c r="P106" s="20"/>
      <c r="Q106" s="20"/>
      <c r="R106" s="20"/>
      <c r="S106" s="20"/>
      <c r="T106" s="20"/>
      <c r="U106" s="20"/>
      <c r="V106" s="20"/>
      <c r="W106" s="20"/>
    </row>
    <row r="107" spans="2:23" x14ac:dyDescent="0.25">
      <c r="B107" s="20"/>
      <c r="C107" s="32" t="s">
        <v>74</v>
      </c>
      <c r="D107" s="20"/>
      <c r="E107" s="20"/>
      <c r="F107" s="290"/>
      <c r="G107" s="290"/>
      <c r="H107" s="290"/>
      <c r="I107" s="290"/>
      <c r="J107" s="290"/>
      <c r="K107" s="290"/>
      <c r="L107" s="290"/>
      <c r="M107" s="290"/>
      <c r="N107" s="290"/>
      <c r="O107" s="20"/>
      <c r="P107" s="20"/>
      <c r="Q107" s="20"/>
      <c r="R107" s="20"/>
      <c r="S107" s="20"/>
      <c r="T107" s="20"/>
      <c r="U107" s="20"/>
      <c r="V107" s="20"/>
      <c r="W107" s="20"/>
    </row>
    <row r="108" spans="2:23" x14ac:dyDescent="0.25">
      <c r="B108" s="20"/>
      <c r="C108" s="37"/>
      <c r="D108" s="37"/>
      <c r="E108" s="47"/>
      <c r="F108" s="316"/>
      <c r="G108" s="290"/>
      <c r="H108" s="290"/>
      <c r="I108" s="290"/>
      <c r="J108" s="290"/>
      <c r="K108" s="290"/>
      <c r="L108" s="290"/>
      <c r="M108" s="290"/>
      <c r="N108" s="290"/>
      <c r="O108" s="20"/>
      <c r="P108" s="20"/>
      <c r="Q108" s="20"/>
      <c r="R108" s="20"/>
      <c r="S108" s="20"/>
      <c r="T108" s="20"/>
      <c r="U108" s="20"/>
      <c r="V108" s="20"/>
      <c r="W108" s="20"/>
    </row>
    <row r="109" spans="2:23" x14ac:dyDescent="0.25">
      <c r="B109" s="20"/>
      <c r="C109" s="23" t="s">
        <v>25</v>
      </c>
      <c r="D109" s="23" t="s">
        <v>26</v>
      </c>
      <c r="E109" s="23" t="s">
        <v>27</v>
      </c>
      <c r="F109" s="297">
        <v>2011</v>
      </c>
      <c r="G109" s="317">
        <v>2015</v>
      </c>
      <c r="H109" s="276">
        <v>2020</v>
      </c>
      <c r="I109" s="276">
        <v>2025</v>
      </c>
      <c r="J109" s="276">
        <v>2030</v>
      </c>
      <c r="K109" s="276">
        <v>2035</v>
      </c>
      <c r="L109" s="276">
        <v>2040</v>
      </c>
      <c r="M109" s="276">
        <v>2045</v>
      </c>
      <c r="N109" s="276">
        <v>2050</v>
      </c>
      <c r="O109" s="20"/>
      <c r="P109" s="20"/>
      <c r="Q109" s="20"/>
      <c r="R109" s="20"/>
      <c r="S109" s="20"/>
      <c r="T109" s="20"/>
      <c r="U109" s="20"/>
      <c r="V109" s="20"/>
      <c r="W109" s="20"/>
    </row>
    <row r="110" spans="2:23" x14ac:dyDescent="0.25">
      <c r="B110" s="20"/>
      <c r="C110" s="37" t="s">
        <v>159</v>
      </c>
      <c r="D110" s="37" t="s">
        <v>160</v>
      </c>
      <c r="E110" s="47"/>
      <c r="F110" s="318">
        <v>0.99938083444465609</v>
      </c>
      <c r="G110" s="319">
        <v>0.98614581719691985</v>
      </c>
      <c r="H110" s="46">
        <v>0.96960204563724961</v>
      </c>
      <c r="I110" s="46">
        <v>0.95800598887169353</v>
      </c>
      <c r="J110" s="46">
        <v>0.94640993210613744</v>
      </c>
      <c r="K110" s="46">
        <v>0.93481387534058136</v>
      </c>
      <c r="L110" s="46">
        <v>0.92318339243379888</v>
      </c>
      <c r="M110" s="46">
        <v>0.91155290952701651</v>
      </c>
      <c r="N110" s="46">
        <v>0.89992242662023403</v>
      </c>
      <c r="O110" s="20"/>
      <c r="P110" s="20"/>
      <c r="Q110" s="20"/>
      <c r="R110" s="20"/>
      <c r="S110" s="20"/>
      <c r="T110" s="20"/>
      <c r="U110" s="20"/>
      <c r="V110" s="20"/>
      <c r="W110" s="20"/>
    </row>
    <row r="111" spans="2:23" x14ac:dyDescent="0.25">
      <c r="B111" s="20"/>
      <c r="C111" s="37" t="s">
        <v>161</v>
      </c>
      <c r="D111" s="37" t="s">
        <v>162</v>
      </c>
      <c r="E111" s="47"/>
      <c r="F111" s="320">
        <v>6.1916555534387502E-4</v>
      </c>
      <c r="G111" s="319">
        <v>5.2631963280862454E-4</v>
      </c>
      <c r="H111" s="46">
        <v>4.1026222963956149E-4</v>
      </c>
      <c r="I111" s="46">
        <v>3.4245509030118978E-4</v>
      </c>
      <c r="J111" s="46">
        <v>2.7464795096281803E-4</v>
      </c>
      <c r="K111" s="46">
        <v>2.068408116244463E-4</v>
      </c>
      <c r="L111" s="46">
        <v>1.7029323054421666E-4</v>
      </c>
      <c r="M111" s="46">
        <v>1.3374564946398704E-4</v>
      </c>
      <c r="N111" s="46">
        <v>9.7198068383757383E-5</v>
      </c>
      <c r="O111" s="20"/>
      <c r="P111" s="20"/>
      <c r="Q111" s="20"/>
      <c r="R111" s="20"/>
      <c r="S111" s="20"/>
      <c r="T111" s="20"/>
      <c r="U111" s="20"/>
      <c r="V111" s="20"/>
      <c r="W111" s="20"/>
    </row>
    <row r="112" spans="2:23" x14ac:dyDescent="0.25">
      <c r="B112" s="20"/>
      <c r="C112" s="50" t="s">
        <v>163</v>
      </c>
      <c r="D112" s="50" t="s">
        <v>164</v>
      </c>
      <c r="E112" s="50"/>
      <c r="F112" s="321">
        <v>0</v>
      </c>
      <c r="G112" s="322">
        <v>1.3327863170271471E-2</v>
      </c>
      <c r="H112" s="113">
        <v>2.998769213311081E-2</v>
      </c>
      <c r="I112" s="113">
        <v>4.1651556038005258E-2</v>
      </c>
      <c r="J112" s="113">
        <v>5.3315419942899706E-2</v>
      </c>
      <c r="K112" s="113">
        <v>6.4979283847794153E-2</v>
      </c>
      <c r="L112" s="113">
        <v>7.6646314335656857E-2</v>
      </c>
      <c r="M112" s="113">
        <v>8.8313344823519546E-2</v>
      </c>
      <c r="N112" s="113">
        <v>9.998037531138225E-2</v>
      </c>
      <c r="O112" s="20"/>
      <c r="P112" s="20"/>
      <c r="Q112" s="20"/>
      <c r="R112" s="20"/>
      <c r="S112" s="20"/>
      <c r="T112" s="20"/>
      <c r="U112" s="20"/>
      <c r="V112" s="20"/>
      <c r="W112" s="20"/>
    </row>
    <row r="113" spans="2:23" x14ac:dyDescent="0.25">
      <c r="B113" s="20"/>
      <c r="C113" s="20"/>
      <c r="D113" s="20"/>
      <c r="E113" s="20"/>
      <c r="F113" s="290"/>
      <c r="G113" s="290"/>
      <c r="H113" s="290"/>
      <c r="I113" s="290"/>
      <c r="J113" s="290"/>
      <c r="K113" s="290"/>
      <c r="L113" s="290"/>
      <c r="M113" s="290"/>
      <c r="N113" s="290"/>
      <c r="O113" s="20"/>
      <c r="P113" s="20"/>
      <c r="Q113" s="20"/>
      <c r="R113" s="20"/>
      <c r="S113" s="20"/>
      <c r="T113" s="20"/>
      <c r="U113" s="20"/>
      <c r="V113" s="20"/>
      <c r="W113" s="20"/>
    </row>
    <row r="114" spans="2:23" x14ac:dyDescent="0.25">
      <c r="B114" s="20"/>
      <c r="C114" s="32" t="s">
        <v>188</v>
      </c>
      <c r="D114" s="20"/>
      <c r="E114" s="20"/>
      <c r="F114" s="290"/>
      <c r="G114" s="290"/>
      <c r="H114" s="290"/>
      <c r="I114" s="290"/>
      <c r="J114" s="290"/>
      <c r="K114" s="290"/>
      <c r="L114" s="290"/>
      <c r="M114" s="290"/>
      <c r="N114" s="290"/>
      <c r="O114" s="20"/>
      <c r="P114" s="20"/>
      <c r="Q114" s="20"/>
      <c r="R114" s="20"/>
      <c r="S114" s="20"/>
      <c r="T114" s="20"/>
      <c r="U114" s="20"/>
      <c r="V114" s="20"/>
      <c r="W114" s="20"/>
    </row>
    <row r="115" spans="2:23" x14ac:dyDescent="0.25">
      <c r="B115" s="20"/>
      <c r="C115" s="20"/>
      <c r="D115" s="20"/>
      <c r="E115" s="20"/>
      <c r="F115" s="290"/>
      <c r="G115" s="290"/>
      <c r="H115" s="290"/>
      <c r="I115" s="290"/>
      <c r="J115" s="290"/>
      <c r="K115" s="290"/>
      <c r="L115" s="290"/>
      <c r="M115" s="290"/>
      <c r="N115" s="290"/>
      <c r="O115" s="20"/>
      <c r="P115" s="20"/>
      <c r="Q115" s="20"/>
      <c r="R115" s="20"/>
      <c r="S115" s="20"/>
      <c r="T115" s="20"/>
      <c r="U115" s="20"/>
      <c r="V115" s="20"/>
      <c r="W115" s="20"/>
    </row>
    <row r="116" spans="2:23" x14ac:dyDescent="0.25">
      <c r="B116" s="20"/>
      <c r="C116" s="32" t="s">
        <v>189</v>
      </c>
      <c r="D116" s="20"/>
      <c r="E116" s="20"/>
      <c r="F116" s="290"/>
      <c r="G116" s="290"/>
      <c r="H116" s="290"/>
      <c r="I116" s="290"/>
      <c r="J116" s="290"/>
      <c r="K116" s="290"/>
      <c r="L116" s="290"/>
      <c r="M116" s="290"/>
      <c r="N116" s="290"/>
      <c r="O116" s="20"/>
      <c r="P116" s="20"/>
      <c r="Q116" s="20"/>
      <c r="R116" s="20"/>
      <c r="S116" s="20"/>
      <c r="T116" s="20"/>
      <c r="U116" s="20"/>
      <c r="V116" s="20"/>
      <c r="W116" s="20"/>
    </row>
    <row r="117" spans="2:23" x14ac:dyDescent="0.25">
      <c r="B117" s="20"/>
      <c r="C117" s="20"/>
      <c r="D117" s="20"/>
      <c r="E117" s="20"/>
      <c r="F117" s="290"/>
      <c r="G117" s="290"/>
      <c r="H117" s="290"/>
      <c r="I117" s="290"/>
      <c r="J117" s="290"/>
      <c r="K117" s="290"/>
      <c r="L117" s="290"/>
      <c r="M117" s="290"/>
      <c r="N117" s="323" t="s">
        <v>190</v>
      </c>
      <c r="O117" s="20"/>
      <c r="P117" s="20"/>
      <c r="Q117" s="20"/>
      <c r="R117" s="20"/>
      <c r="S117" s="20"/>
      <c r="T117" s="20"/>
      <c r="U117" s="20"/>
      <c r="V117" s="20"/>
      <c r="W117" s="20"/>
    </row>
    <row r="118" spans="2:23" x14ac:dyDescent="0.25">
      <c r="B118" s="20"/>
      <c r="C118" s="23" t="s">
        <v>25</v>
      </c>
      <c r="D118" s="23" t="s">
        <v>26</v>
      </c>
      <c r="E118" s="23" t="s">
        <v>27</v>
      </c>
      <c r="F118" s="297">
        <v>2011</v>
      </c>
      <c r="G118" s="317">
        <v>2015</v>
      </c>
      <c r="H118" s="276">
        <v>2020</v>
      </c>
      <c r="I118" s="276">
        <v>2025</v>
      </c>
      <c r="J118" s="276">
        <v>2030</v>
      </c>
      <c r="K118" s="276">
        <v>2035</v>
      </c>
      <c r="L118" s="276">
        <v>2040</v>
      </c>
      <c r="M118" s="276">
        <v>2045</v>
      </c>
      <c r="N118" s="276">
        <v>2050</v>
      </c>
      <c r="O118" s="20"/>
      <c r="P118" s="20"/>
      <c r="Q118" s="20"/>
      <c r="R118" s="20"/>
      <c r="S118" s="20"/>
      <c r="T118" s="20"/>
      <c r="U118" s="20"/>
      <c r="V118" s="20"/>
      <c r="W118" s="20"/>
    </row>
    <row r="119" spans="2:23" x14ac:dyDescent="0.25">
      <c r="B119" s="20"/>
      <c r="C119" s="37" t="s">
        <v>159</v>
      </c>
      <c r="D119" s="37" t="s">
        <v>160</v>
      </c>
      <c r="E119" s="47"/>
      <c r="F119" s="324">
        <v>7.554354501903944E-2</v>
      </c>
      <c r="G119" s="325">
        <v>7.554354501903944E-2</v>
      </c>
      <c r="H119" s="171">
        <v>7.554354501903944E-2</v>
      </c>
      <c r="I119" s="171">
        <v>7.554354501903944E-2</v>
      </c>
      <c r="J119" s="171">
        <v>7.554354501903944E-2</v>
      </c>
      <c r="K119" s="171">
        <v>7.554354501903944E-2</v>
      </c>
      <c r="L119" s="171">
        <v>7.554354501903944E-2</v>
      </c>
      <c r="M119" s="171">
        <v>7.554354501903944E-2</v>
      </c>
      <c r="N119" s="171">
        <v>7.554354501903944E-2</v>
      </c>
      <c r="O119" s="20"/>
      <c r="P119" s="20"/>
      <c r="Q119" s="20"/>
      <c r="R119" s="20"/>
      <c r="S119" s="20"/>
      <c r="T119" s="20"/>
      <c r="U119" s="20"/>
      <c r="V119" s="20"/>
      <c r="W119" s="20"/>
    </row>
    <row r="120" spans="2:23" x14ac:dyDescent="0.25">
      <c r="B120" s="20"/>
      <c r="C120" s="37" t="s">
        <v>161</v>
      </c>
      <c r="D120" s="37" t="s">
        <v>162</v>
      </c>
      <c r="E120" s="47"/>
      <c r="F120" s="326">
        <v>7.554354501903944E-2</v>
      </c>
      <c r="G120" s="325">
        <v>7.554354501903944E-2</v>
      </c>
      <c r="H120" s="171">
        <v>7.554354501903944E-2</v>
      </c>
      <c r="I120" s="171">
        <v>7.554354501903944E-2</v>
      </c>
      <c r="J120" s="171">
        <v>7.554354501903944E-2</v>
      </c>
      <c r="K120" s="171">
        <v>7.554354501903944E-2</v>
      </c>
      <c r="L120" s="171">
        <v>7.554354501903944E-2</v>
      </c>
      <c r="M120" s="171">
        <v>7.554354501903944E-2</v>
      </c>
      <c r="N120" s="171">
        <v>7.554354501903944E-2</v>
      </c>
      <c r="O120" s="20"/>
      <c r="P120" s="20"/>
      <c r="Q120" s="20"/>
      <c r="R120" s="20"/>
      <c r="S120" s="20"/>
      <c r="T120" s="20"/>
      <c r="U120" s="20"/>
      <c r="V120" s="20"/>
      <c r="W120" s="20"/>
    </row>
    <row r="121" spans="2:23" x14ac:dyDescent="0.25">
      <c r="B121" s="20"/>
      <c r="C121" s="50" t="s">
        <v>163</v>
      </c>
      <c r="D121" s="50" t="s">
        <v>164</v>
      </c>
      <c r="E121" s="50"/>
      <c r="F121" s="327">
        <v>7.554354501903944E-2</v>
      </c>
      <c r="G121" s="328">
        <v>7.554354501903944E-2</v>
      </c>
      <c r="H121" s="329">
        <v>7.554354501903944E-2</v>
      </c>
      <c r="I121" s="329">
        <v>7.554354501903944E-2</v>
      </c>
      <c r="J121" s="329">
        <v>7.554354501903944E-2</v>
      </c>
      <c r="K121" s="329">
        <v>7.554354501903944E-2</v>
      </c>
      <c r="L121" s="329">
        <v>7.554354501903944E-2</v>
      </c>
      <c r="M121" s="329">
        <v>7.554354501903944E-2</v>
      </c>
      <c r="N121" s="329">
        <v>7.554354501903944E-2</v>
      </c>
      <c r="O121" s="20"/>
      <c r="P121" s="20"/>
      <c r="Q121" s="20"/>
      <c r="R121" s="20"/>
      <c r="S121" s="20"/>
      <c r="T121" s="20"/>
      <c r="U121" s="20"/>
      <c r="V121" s="20"/>
      <c r="W121" s="20"/>
    </row>
    <row r="122" spans="2:23" x14ac:dyDescent="0.25">
      <c r="B122" s="20"/>
      <c r="C122" s="20"/>
      <c r="D122" s="20"/>
      <c r="E122" s="20"/>
      <c r="F122" s="290"/>
      <c r="G122" s="290"/>
      <c r="H122" s="290"/>
      <c r="I122" s="290"/>
      <c r="J122" s="290"/>
      <c r="K122" s="290"/>
      <c r="L122" s="290"/>
      <c r="M122" s="290"/>
      <c r="N122" s="290"/>
      <c r="O122" s="20"/>
      <c r="P122" s="20"/>
      <c r="Q122" s="20"/>
      <c r="R122" s="20"/>
      <c r="S122" s="20"/>
      <c r="T122" s="20"/>
      <c r="U122" s="20"/>
      <c r="V122" s="20"/>
      <c r="W122" s="20"/>
    </row>
    <row r="123" spans="2:23" x14ac:dyDescent="0.25">
      <c r="B123" s="20"/>
      <c r="C123" s="32" t="s">
        <v>191</v>
      </c>
      <c r="D123" s="20"/>
      <c r="E123" s="20"/>
      <c r="F123" s="290"/>
      <c r="G123" s="290"/>
      <c r="H123" s="290"/>
      <c r="I123" s="290"/>
      <c r="J123" s="290"/>
      <c r="K123" s="290"/>
      <c r="L123" s="290"/>
      <c r="M123" s="290"/>
      <c r="N123" s="290"/>
      <c r="O123" s="20"/>
      <c r="P123" s="20"/>
      <c r="Q123" s="20"/>
      <c r="R123" s="20"/>
      <c r="S123" s="20"/>
      <c r="T123" s="20"/>
      <c r="U123" s="20"/>
      <c r="V123" s="20"/>
      <c r="W123" s="20"/>
    </row>
    <row r="124" spans="2:23" x14ac:dyDescent="0.25">
      <c r="B124" s="20"/>
      <c r="C124" s="20"/>
      <c r="D124" s="20"/>
      <c r="E124" s="20"/>
      <c r="F124" s="290"/>
      <c r="G124" s="290"/>
      <c r="H124" s="290"/>
      <c r="I124" s="290"/>
      <c r="J124" s="290"/>
      <c r="K124" s="290"/>
      <c r="L124" s="290"/>
      <c r="M124" s="290"/>
      <c r="N124" s="323" t="s">
        <v>190</v>
      </c>
      <c r="O124" s="20"/>
      <c r="P124" s="20"/>
      <c r="Q124" s="20"/>
      <c r="R124" s="20"/>
      <c r="S124" s="20"/>
      <c r="T124" s="20"/>
      <c r="U124" s="20"/>
      <c r="V124" s="20"/>
      <c r="W124" s="20"/>
    </row>
    <row r="125" spans="2:23" x14ac:dyDescent="0.25">
      <c r="B125" s="20"/>
      <c r="C125" s="23" t="s">
        <v>25</v>
      </c>
      <c r="D125" s="23" t="s">
        <v>26</v>
      </c>
      <c r="E125" s="23" t="s">
        <v>27</v>
      </c>
      <c r="F125" s="297">
        <v>2011</v>
      </c>
      <c r="G125" s="317">
        <v>2015</v>
      </c>
      <c r="H125" s="276">
        <v>2020</v>
      </c>
      <c r="I125" s="276">
        <v>2025</v>
      </c>
      <c r="J125" s="276">
        <v>2030</v>
      </c>
      <c r="K125" s="276">
        <v>2035</v>
      </c>
      <c r="L125" s="276">
        <v>2040</v>
      </c>
      <c r="M125" s="276">
        <v>2045</v>
      </c>
      <c r="N125" s="276">
        <v>2050</v>
      </c>
      <c r="O125" s="20"/>
      <c r="P125" s="20"/>
      <c r="Q125" s="20"/>
      <c r="R125" s="20"/>
      <c r="S125" s="20"/>
      <c r="T125" s="20"/>
      <c r="U125" s="20"/>
      <c r="V125" s="20"/>
      <c r="W125" s="20"/>
    </row>
    <row r="126" spans="2:23" x14ac:dyDescent="0.25">
      <c r="B126" s="20"/>
      <c r="C126" s="37" t="s">
        <v>159</v>
      </c>
      <c r="D126" s="37" t="s">
        <v>160</v>
      </c>
      <c r="E126" s="47"/>
      <c r="F126" s="324">
        <v>7.554354501903944E-2</v>
      </c>
      <c r="G126" s="325">
        <v>7.554354501903944E-2</v>
      </c>
      <c r="H126" s="171">
        <v>7.554354501903944E-2</v>
      </c>
      <c r="I126" s="171">
        <v>7.554354501903944E-2</v>
      </c>
      <c r="J126" s="171">
        <v>7.554354501903944E-2</v>
      </c>
      <c r="K126" s="171">
        <v>7.554354501903944E-2</v>
      </c>
      <c r="L126" s="171">
        <v>7.554354501903944E-2</v>
      </c>
      <c r="M126" s="171">
        <v>7.554354501903944E-2</v>
      </c>
      <c r="N126" s="171">
        <v>7.554354501903944E-2</v>
      </c>
      <c r="O126" s="20"/>
      <c r="P126" s="20"/>
      <c r="Q126" s="20"/>
      <c r="R126" s="20"/>
      <c r="S126" s="20"/>
      <c r="T126" s="20"/>
      <c r="U126" s="20"/>
      <c r="V126" s="20"/>
      <c r="W126" s="20"/>
    </row>
    <row r="127" spans="2:23" x14ac:dyDescent="0.25">
      <c r="B127" s="20"/>
      <c r="C127" s="37" t="s">
        <v>161</v>
      </c>
      <c r="D127" s="37" t="s">
        <v>162</v>
      </c>
      <c r="E127" s="47"/>
      <c r="F127" s="326">
        <v>7.554354501903944E-2</v>
      </c>
      <c r="G127" s="325">
        <v>7.554354501903944E-2</v>
      </c>
      <c r="H127" s="171">
        <v>7.554354501903944E-2</v>
      </c>
      <c r="I127" s="171">
        <v>7.554354501903944E-2</v>
      </c>
      <c r="J127" s="171">
        <v>7.554354501903944E-2</v>
      </c>
      <c r="K127" s="171">
        <v>7.554354501903944E-2</v>
      </c>
      <c r="L127" s="171">
        <v>7.554354501903944E-2</v>
      </c>
      <c r="M127" s="171">
        <v>7.554354501903944E-2</v>
      </c>
      <c r="N127" s="171">
        <v>7.554354501903944E-2</v>
      </c>
      <c r="O127" s="20"/>
      <c r="P127" s="20"/>
      <c r="Q127" s="20"/>
      <c r="R127" s="20"/>
      <c r="S127" s="20"/>
      <c r="T127" s="20"/>
      <c r="U127" s="20"/>
      <c r="V127" s="20"/>
      <c r="W127" s="20"/>
    </row>
    <row r="128" spans="2:23" x14ac:dyDescent="0.25">
      <c r="B128" s="20"/>
      <c r="C128" s="50" t="s">
        <v>163</v>
      </c>
      <c r="D128" s="50" t="s">
        <v>164</v>
      </c>
      <c r="E128" s="50"/>
      <c r="F128" s="327">
        <v>7.554354501903944E-2</v>
      </c>
      <c r="G128" s="328">
        <v>7.554354501903944E-2</v>
      </c>
      <c r="H128" s="329">
        <v>7.554354501903944E-2</v>
      </c>
      <c r="I128" s="329">
        <v>7.554354501903944E-2</v>
      </c>
      <c r="J128" s="329">
        <v>7.554354501903944E-2</v>
      </c>
      <c r="K128" s="329">
        <v>7.554354501903944E-2</v>
      </c>
      <c r="L128" s="329">
        <v>7.554354501903944E-2</v>
      </c>
      <c r="M128" s="329">
        <v>7.554354501903944E-2</v>
      </c>
      <c r="N128" s="329">
        <v>7.554354501903944E-2</v>
      </c>
      <c r="O128" s="20"/>
      <c r="P128" s="20"/>
      <c r="Q128" s="20"/>
      <c r="R128" s="20"/>
      <c r="S128" s="20"/>
      <c r="T128" s="20"/>
      <c r="U128" s="20"/>
      <c r="V128" s="20"/>
      <c r="W128" s="20"/>
    </row>
    <row r="129" spans="1:23" x14ac:dyDescent="0.25">
      <c r="B129" s="20"/>
      <c r="C129" s="20"/>
      <c r="D129" s="20"/>
      <c r="E129" s="20"/>
      <c r="F129" s="290"/>
      <c r="G129" s="290"/>
      <c r="H129" s="290"/>
      <c r="I129" s="290"/>
      <c r="J129" s="290"/>
      <c r="K129" s="290"/>
      <c r="L129" s="290"/>
      <c r="M129" s="290"/>
      <c r="N129" s="290"/>
      <c r="O129" s="20"/>
      <c r="P129" s="20"/>
      <c r="Q129" s="20"/>
      <c r="R129" s="20"/>
      <c r="S129" s="20"/>
      <c r="T129" s="20"/>
      <c r="U129" s="20"/>
      <c r="V129" s="20"/>
      <c r="W129" s="20"/>
    </row>
    <row r="130" spans="1:23" x14ac:dyDescent="0.25">
      <c r="B130" s="20"/>
      <c r="C130" s="32" t="s">
        <v>192</v>
      </c>
      <c r="D130" s="20"/>
      <c r="E130" s="20"/>
      <c r="F130" s="290"/>
      <c r="G130" s="290"/>
      <c r="H130" s="290"/>
      <c r="I130" s="290"/>
      <c r="J130" s="290"/>
      <c r="K130" s="290"/>
      <c r="L130" s="290"/>
      <c r="M130" s="290"/>
      <c r="N130" s="290"/>
      <c r="O130" s="20"/>
      <c r="P130" s="20"/>
      <c r="Q130" s="20"/>
      <c r="R130" s="20"/>
      <c r="S130" s="20"/>
      <c r="T130" s="20"/>
      <c r="U130" s="20"/>
      <c r="V130" s="20"/>
      <c r="W130" s="20"/>
    </row>
    <row r="131" spans="1:23" x14ac:dyDescent="0.25">
      <c r="B131" s="20"/>
      <c r="C131" s="20"/>
      <c r="D131" s="20"/>
      <c r="E131" s="20"/>
      <c r="F131" s="290"/>
      <c r="G131" s="290"/>
      <c r="H131" s="290"/>
      <c r="I131" s="290"/>
      <c r="J131" s="290"/>
      <c r="K131" s="290"/>
      <c r="L131" s="290"/>
      <c r="M131" s="290"/>
      <c r="N131" s="323" t="s">
        <v>190</v>
      </c>
      <c r="O131" s="20"/>
      <c r="P131" s="20"/>
      <c r="Q131" s="20"/>
      <c r="R131" s="20"/>
      <c r="S131" s="20"/>
      <c r="T131" s="20"/>
      <c r="U131" s="20"/>
      <c r="V131" s="20"/>
      <c r="W131" s="20"/>
    </row>
    <row r="132" spans="1:23" x14ac:dyDescent="0.25">
      <c r="B132" s="20"/>
      <c r="C132" s="23" t="s">
        <v>25</v>
      </c>
      <c r="D132" s="23" t="s">
        <v>26</v>
      </c>
      <c r="E132" s="23" t="s">
        <v>27</v>
      </c>
      <c r="F132" s="297">
        <v>2011</v>
      </c>
      <c r="G132" s="317">
        <v>2015</v>
      </c>
      <c r="H132" s="276">
        <v>2020</v>
      </c>
      <c r="I132" s="276">
        <v>2025</v>
      </c>
      <c r="J132" s="276">
        <v>2030</v>
      </c>
      <c r="K132" s="276">
        <v>2035</v>
      </c>
      <c r="L132" s="276">
        <v>2040</v>
      </c>
      <c r="M132" s="276">
        <v>2045</v>
      </c>
      <c r="N132" s="276">
        <v>2050</v>
      </c>
      <c r="O132" s="20"/>
      <c r="P132" s="20"/>
      <c r="Q132" s="20"/>
      <c r="R132" s="20"/>
      <c r="S132" s="20"/>
      <c r="T132" s="20"/>
      <c r="U132" s="20"/>
      <c r="V132" s="20"/>
      <c r="W132" s="20"/>
    </row>
    <row r="133" spans="1:23" x14ac:dyDescent="0.25">
      <c r="B133" s="20"/>
      <c r="C133" s="37" t="s">
        <v>159</v>
      </c>
      <c r="D133" s="37" t="s">
        <v>160</v>
      </c>
      <c r="E133" s="47"/>
      <c r="F133" s="324">
        <v>7.554354501903944E-2</v>
      </c>
      <c r="G133" s="325">
        <v>7.554354501903944E-2</v>
      </c>
      <c r="H133" s="171">
        <v>7.554354501903944E-2</v>
      </c>
      <c r="I133" s="171">
        <v>7.554354501903944E-2</v>
      </c>
      <c r="J133" s="171">
        <v>7.554354501903944E-2</v>
      </c>
      <c r="K133" s="171">
        <v>7.554354501903944E-2</v>
      </c>
      <c r="L133" s="171">
        <v>7.554354501903944E-2</v>
      </c>
      <c r="M133" s="171">
        <v>7.554354501903944E-2</v>
      </c>
      <c r="N133" s="171">
        <v>7.554354501903944E-2</v>
      </c>
      <c r="O133" s="20"/>
      <c r="P133" s="20"/>
      <c r="Q133" s="20"/>
      <c r="R133" s="20"/>
      <c r="S133" s="20"/>
      <c r="T133" s="20"/>
      <c r="U133" s="20"/>
      <c r="V133" s="20"/>
      <c r="W133" s="20"/>
    </row>
    <row r="134" spans="1:23" x14ac:dyDescent="0.25">
      <c r="B134" s="20"/>
      <c r="C134" s="37" t="s">
        <v>161</v>
      </c>
      <c r="D134" s="37" t="s">
        <v>162</v>
      </c>
      <c r="E134" s="47"/>
      <c r="F134" s="326">
        <v>7.554354501903944E-2</v>
      </c>
      <c r="G134" s="325">
        <v>7.554354501903944E-2</v>
      </c>
      <c r="H134" s="171">
        <v>7.554354501903944E-2</v>
      </c>
      <c r="I134" s="171">
        <v>7.554354501903944E-2</v>
      </c>
      <c r="J134" s="171">
        <v>7.554354501903944E-2</v>
      </c>
      <c r="K134" s="171">
        <v>7.554354501903944E-2</v>
      </c>
      <c r="L134" s="171">
        <v>7.554354501903944E-2</v>
      </c>
      <c r="M134" s="171">
        <v>7.554354501903944E-2</v>
      </c>
      <c r="N134" s="171">
        <v>7.554354501903944E-2</v>
      </c>
      <c r="O134" s="20"/>
      <c r="P134" s="20"/>
      <c r="Q134" s="20"/>
      <c r="R134" s="20"/>
      <c r="S134" s="20"/>
      <c r="T134" s="20"/>
      <c r="U134" s="20"/>
      <c r="V134" s="20"/>
      <c r="W134" s="20"/>
    </row>
    <row r="135" spans="1:23" x14ac:dyDescent="0.25">
      <c r="B135" s="20"/>
      <c r="C135" s="50" t="s">
        <v>163</v>
      </c>
      <c r="D135" s="50" t="s">
        <v>164</v>
      </c>
      <c r="E135" s="50"/>
      <c r="F135" s="327">
        <v>7.554354501903944E-2</v>
      </c>
      <c r="G135" s="328">
        <v>7.554354501903944E-2</v>
      </c>
      <c r="H135" s="329">
        <v>7.554354501903944E-2</v>
      </c>
      <c r="I135" s="329">
        <v>7.554354501903944E-2</v>
      </c>
      <c r="J135" s="329">
        <v>7.554354501903944E-2</v>
      </c>
      <c r="K135" s="329">
        <v>7.554354501903944E-2</v>
      </c>
      <c r="L135" s="329">
        <v>7.554354501903944E-2</v>
      </c>
      <c r="M135" s="329">
        <v>7.554354501903944E-2</v>
      </c>
      <c r="N135" s="329">
        <v>7.554354501903944E-2</v>
      </c>
      <c r="O135" s="20"/>
      <c r="P135" s="20"/>
      <c r="Q135" s="20"/>
      <c r="R135" s="20"/>
      <c r="S135" s="20"/>
      <c r="T135" s="20"/>
      <c r="U135" s="20"/>
      <c r="V135" s="20"/>
      <c r="W135" s="20"/>
    </row>
    <row r="136" spans="1:23" x14ac:dyDescent="0.25">
      <c r="B136" s="20"/>
      <c r="C136" s="20"/>
      <c r="D136" s="20"/>
      <c r="E136" s="20"/>
      <c r="F136" s="290"/>
      <c r="G136" s="290"/>
      <c r="H136" s="290"/>
      <c r="I136" s="290"/>
      <c r="J136" s="290"/>
      <c r="K136" s="290"/>
      <c r="L136" s="290"/>
      <c r="M136" s="290"/>
      <c r="N136" s="290"/>
      <c r="O136" s="20"/>
      <c r="P136" s="20"/>
      <c r="Q136" s="20"/>
      <c r="R136" s="20"/>
      <c r="S136" s="20"/>
      <c r="T136" s="20"/>
      <c r="U136" s="20"/>
      <c r="V136" s="20"/>
      <c r="W136" s="20"/>
    </row>
    <row r="137" spans="1:23" s="296" customFormat="1" x14ac:dyDescent="0.25">
      <c r="A137" s="10"/>
      <c r="B137" s="10"/>
      <c r="C137" s="10"/>
      <c r="D137" s="10"/>
      <c r="E137" s="10"/>
      <c r="F137" s="330"/>
      <c r="G137" s="330"/>
      <c r="H137" s="330"/>
      <c r="I137" s="330"/>
      <c r="J137" s="330"/>
      <c r="K137" s="330"/>
      <c r="L137" s="330"/>
      <c r="M137" s="330"/>
      <c r="N137" s="330"/>
      <c r="O137" s="10"/>
      <c r="P137" s="10"/>
      <c r="Q137" s="10"/>
      <c r="R137" s="10"/>
      <c r="S137" s="10"/>
      <c r="T137" s="10"/>
      <c r="U137" s="10"/>
      <c r="V137" s="10"/>
      <c r="W137" s="10"/>
    </row>
    <row r="138" spans="1:23" s="296" customFormat="1" x14ac:dyDescent="0.25">
      <c r="A138" s="10"/>
      <c r="B138" s="331" t="s">
        <v>75</v>
      </c>
      <c r="C138" s="10"/>
      <c r="D138" s="10"/>
      <c r="E138" s="10"/>
      <c r="F138" s="330"/>
      <c r="G138" s="330"/>
      <c r="H138" s="330"/>
      <c r="I138" s="330"/>
      <c r="J138" s="330"/>
      <c r="K138" s="330"/>
      <c r="L138" s="330"/>
      <c r="M138" s="330"/>
      <c r="N138" s="330"/>
      <c r="O138" s="10"/>
      <c r="P138" s="10"/>
      <c r="Q138" s="10"/>
      <c r="R138" s="10"/>
      <c r="S138" s="10"/>
      <c r="T138" s="10"/>
      <c r="U138" s="10"/>
      <c r="V138" s="10"/>
      <c r="W138" s="10"/>
    </row>
    <row r="139" spans="1:23" s="296" customFormat="1" x14ac:dyDescent="0.25">
      <c r="A139" s="10"/>
      <c r="B139" s="331">
        <v>1</v>
      </c>
      <c r="C139" s="10" t="s">
        <v>193</v>
      </c>
      <c r="D139" s="10"/>
      <c r="E139" s="10"/>
      <c r="F139" s="330"/>
      <c r="G139" s="330"/>
      <c r="H139" s="330"/>
      <c r="I139" s="330"/>
      <c r="J139" s="330"/>
      <c r="K139" s="330"/>
      <c r="L139" s="330"/>
      <c r="M139" s="330"/>
      <c r="N139" s="330"/>
      <c r="O139" s="10"/>
      <c r="P139" s="10"/>
      <c r="Q139" s="10"/>
      <c r="R139" s="10"/>
      <c r="S139" s="10"/>
      <c r="T139" s="10"/>
      <c r="U139" s="10"/>
      <c r="V139" s="10"/>
      <c r="W139" s="10"/>
    </row>
    <row r="140" spans="1:23" s="296" customFormat="1" x14ac:dyDescent="0.25">
      <c r="A140" s="10"/>
      <c r="B140" s="331">
        <v>2</v>
      </c>
      <c r="C140" s="10" t="s">
        <v>194</v>
      </c>
      <c r="D140" s="10"/>
      <c r="E140" s="10"/>
      <c r="F140" s="330"/>
      <c r="G140" s="330"/>
      <c r="H140" s="330"/>
      <c r="I140" s="330"/>
      <c r="J140" s="330"/>
      <c r="K140" s="330"/>
      <c r="L140" s="330"/>
      <c r="M140" s="330"/>
      <c r="N140" s="330"/>
      <c r="O140" s="10"/>
      <c r="P140" s="10"/>
      <c r="Q140" s="10"/>
      <c r="R140" s="10"/>
      <c r="S140" s="10"/>
      <c r="T140" s="10"/>
      <c r="U140" s="10"/>
      <c r="V140" s="10"/>
      <c r="W140" s="10"/>
    </row>
    <row r="141" spans="1:23" s="296" customFormat="1" x14ac:dyDescent="0.25">
      <c r="A141" s="10"/>
      <c r="B141" s="10"/>
      <c r="C141" s="10"/>
      <c r="D141" s="10"/>
      <c r="E141" s="10"/>
      <c r="F141" s="330"/>
      <c r="G141" s="330"/>
      <c r="H141" s="330"/>
      <c r="I141" s="330"/>
      <c r="J141" s="330"/>
      <c r="K141" s="330"/>
      <c r="L141" s="330"/>
      <c r="M141" s="330"/>
      <c r="N141" s="330"/>
      <c r="O141" s="10"/>
      <c r="P141" s="10"/>
      <c r="Q141" s="10"/>
      <c r="R141" s="10"/>
      <c r="S141" s="10"/>
      <c r="T141" s="10"/>
      <c r="U141" s="10"/>
      <c r="V141" s="10"/>
      <c r="W141" s="10"/>
    </row>
    <row r="142" spans="1:23" s="296" customFormat="1" x14ac:dyDescent="0.25">
      <c r="A142" s="10"/>
      <c r="B142" s="331" t="s">
        <v>78</v>
      </c>
      <c r="C142" s="10"/>
      <c r="D142" s="10"/>
      <c r="E142" s="10"/>
      <c r="F142" s="330"/>
      <c r="G142" s="330"/>
      <c r="H142" s="330"/>
      <c r="I142" s="330"/>
      <c r="J142" s="330"/>
      <c r="K142" s="330"/>
      <c r="L142" s="330"/>
      <c r="M142" s="330"/>
      <c r="N142" s="330"/>
      <c r="O142" s="10"/>
      <c r="P142" s="10"/>
      <c r="Q142" s="10"/>
      <c r="R142" s="10"/>
      <c r="S142" s="10"/>
      <c r="T142" s="10"/>
      <c r="U142" s="10"/>
      <c r="V142" s="10"/>
      <c r="W142" s="10"/>
    </row>
    <row r="143" spans="1:23" s="296" customFormat="1" x14ac:dyDescent="0.25">
      <c r="A143" s="10"/>
      <c r="B143" s="10"/>
      <c r="C143" s="10"/>
      <c r="D143" s="10"/>
      <c r="E143" s="10"/>
      <c r="F143" s="330"/>
      <c r="G143" s="330"/>
      <c r="H143" s="330"/>
      <c r="I143" s="330"/>
      <c r="J143" s="330"/>
      <c r="K143" s="330"/>
      <c r="L143" s="330"/>
      <c r="M143" s="330"/>
      <c r="N143" s="330"/>
      <c r="O143" s="10"/>
      <c r="P143" s="10"/>
      <c r="Q143" s="10"/>
      <c r="R143" s="10"/>
      <c r="S143" s="10"/>
      <c r="T143" s="10"/>
      <c r="U143" s="10"/>
      <c r="V143" s="10"/>
      <c r="W143" s="10"/>
    </row>
    <row r="144" spans="1:23" s="296" customFormat="1" x14ac:dyDescent="0.25">
      <c r="A144" s="10"/>
      <c r="B144" s="331" t="s">
        <v>195</v>
      </c>
      <c r="C144" s="10"/>
      <c r="D144" s="10"/>
      <c r="E144" s="10"/>
      <c r="F144" s="330"/>
      <c r="G144" s="330"/>
      <c r="H144" s="330"/>
      <c r="I144" s="330"/>
      <c r="J144" s="330"/>
      <c r="K144" s="330"/>
      <c r="L144" s="330"/>
      <c r="M144" s="330"/>
      <c r="N144" s="330"/>
      <c r="O144" s="10"/>
      <c r="P144" s="10"/>
      <c r="Q144" s="10"/>
      <c r="R144" s="10"/>
      <c r="S144" s="10"/>
      <c r="T144" s="10"/>
      <c r="U144" s="10"/>
      <c r="V144" s="10"/>
      <c r="W144" s="10"/>
    </row>
    <row r="145" spans="1:23" s="296" customFormat="1" x14ac:dyDescent="0.25">
      <c r="A145" s="10"/>
      <c r="B145" s="10"/>
      <c r="C145" s="10"/>
      <c r="D145" s="10"/>
      <c r="E145" s="10"/>
      <c r="F145" s="330"/>
      <c r="G145" s="330"/>
      <c r="H145" s="330"/>
      <c r="I145" s="330"/>
      <c r="J145" s="330"/>
      <c r="K145" s="330"/>
      <c r="L145" s="330"/>
      <c r="M145" s="330"/>
      <c r="N145" s="330"/>
      <c r="O145" s="10"/>
      <c r="P145" s="10"/>
      <c r="Q145" s="10"/>
      <c r="R145" s="10"/>
      <c r="S145" s="10"/>
      <c r="T145" s="10"/>
      <c r="U145" s="10"/>
      <c r="V145" s="10"/>
      <c r="W145" s="10"/>
    </row>
    <row r="146" spans="1:23" s="296" customFormat="1" x14ac:dyDescent="0.25">
      <c r="A146" s="10"/>
      <c r="C146" s="331" t="s">
        <v>53</v>
      </c>
      <c r="D146" s="331" t="s">
        <v>26</v>
      </c>
      <c r="E146" s="331"/>
      <c r="F146" s="332">
        <v>2011</v>
      </c>
      <c r="G146" s="332">
        <v>2015</v>
      </c>
      <c r="H146" s="332">
        <v>2020</v>
      </c>
      <c r="I146" s="332">
        <v>2025</v>
      </c>
      <c r="J146" s="332">
        <v>2030</v>
      </c>
      <c r="K146" s="332">
        <v>2035</v>
      </c>
      <c r="L146" s="332">
        <v>2040</v>
      </c>
      <c r="M146" s="332">
        <v>2045</v>
      </c>
      <c r="N146" s="332">
        <v>2050</v>
      </c>
      <c r="O146" s="10"/>
      <c r="P146" s="10"/>
      <c r="Q146" s="10"/>
      <c r="R146" s="10"/>
      <c r="S146" s="10"/>
      <c r="T146" s="10"/>
      <c r="U146" s="10"/>
      <c r="V146" s="10"/>
      <c r="W146" s="10"/>
    </row>
    <row r="147" spans="1:23" s="296" customFormat="1" x14ac:dyDescent="0.25">
      <c r="A147" s="10"/>
      <c r="C147" s="10" t="s">
        <v>174</v>
      </c>
      <c r="D147" s="10"/>
      <c r="E147" s="10" t="s">
        <v>62</v>
      </c>
      <c r="F147" s="333">
        <v>34.185687200000004</v>
      </c>
      <c r="G147" s="333">
        <v>54.969431611096546</v>
      </c>
      <c r="H147" s="333">
        <v>99.484995417083439</v>
      </c>
      <c r="I147" s="333">
        <v>180.02101713877167</v>
      </c>
      <c r="J147" s="333">
        <v>291.12714376200881</v>
      </c>
      <c r="K147" s="333">
        <v>470.8186123713291</v>
      </c>
      <c r="L147" s="333">
        <v>678.71127047880293</v>
      </c>
      <c r="M147" s="333">
        <v>978.35650816349289</v>
      </c>
      <c r="N147" s="333">
        <v>1410.2810250735597</v>
      </c>
      <c r="O147" s="10"/>
      <c r="P147" s="10"/>
      <c r="Q147" s="10"/>
      <c r="R147" s="10"/>
      <c r="S147" s="10"/>
      <c r="T147" s="10"/>
      <c r="U147" s="10"/>
      <c r="V147" s="10"/>
      <c r="W147" s="10"/>
    </row>
    <row r="149" spans="1:23" x14ac:dyDescent="0.25">
      <c r="B149" s="331" t="s">
        <v>196</v>
      </c>
    </row>
    <row r="151" spans="1:23" x14ac:dyDescent="0.25">
      <c r="C151" s="331" t="s">
        <v>25</v>
      </c>
      <c r="D151" s="331" t="s">
        <v>26</v>
      </c>
      <c r="E151" s="331" t="s">
        <v>27</v>
      </c>
      <c r="F151" s="332">
        <v>2011</v>
      </c>
      <c r="G151" s="332">
        <v>2015</v>
      </c>
      <c r="H151" s="332">
        <v>2020</v>
      </c>
      <c r="I151" s="332">
        <v>2025</v>
      </c>
      <c r="J151" s="332">
        <v>2030</v>
      </c>
      <c r="K151" s="332">
        <v>2035</v>
      </c>
      <c r="L151" s="332">
        <v>2040</v>
      </c>
      <c r="M151" s="332">
        <v>2045</v>
      </c>
      <c r="N151" s="332">
        <v>2050</v>
      </c>
    </row>
    <row r="152" spans="1:23" x14ac:dyDescent="0.25">
      <c r="C152" s="10" t="s">
        <v>159</v>
      </c>
      <c r="D152" s="10" t="s">
        <v>160</v>
      </c>
      <c r="E152" s="10" t="s">
        <v>62</v>
      </c>
      <c r="F152" s="333">
        <v>34.164520600000003</v>
      </c>
      <c r="G152" s="333">
        <v>54.207875056974999</v>
      </c>
      <c r="H152" s="333">
        <v>96.460855066616503</v>
      </c>
      <c r="I152" s="333">
        <v>172.46121254171703</v>
      </c>
      <c r="J152" s="333">
        <v>275.52562036205649</v>
      </c>
      <c r="K152" s="333">
        <v>440.12777161331712</v>
      </c>
      <c r="L152" s="333">
        <v>626.57497316367494</v>
      </c>
      <c r="M152" s="333">
        <v>891.82372157112422</v>
      </c>
      <c r="N152" s="333">
        <v>1269.143522300669</v>
      </c>
    </row>
    <row r="153" spans="1:23" x14ac:dyDescent="0.25">
      <c r="C153" s="10" t="s">
        <v>161</v>
      </c>
      <c r="D153" s="10" t="s">
        <v>162</v>
      </c>
      <c r="E153" s="10" t="s">
        <v>62</v>
      </c>
      <c r="F153" s="333">
        <v>2.1166600000000001E-2</v>
      </c>
      <c r="G153" s="333">
        <v>2.8931491061251133E-2</v>
      </c>
      <c r="H153" s="333">
        <v>4.0814936035494208E-2</v>
      </c>
      <c r="I153" s="333">
        <v>6.1649113680370085E-2</v>
      </c>
      <c r="J153" s="333">
        <v>7.995747350389347E-2</v>
      </c>
      <c r="K153" s="333">
        <v>9.7384503910781281E-2</v>
      </c>
      <c r="L153" s="333">
        <v>0.11557993485660498</v>
      </c>
      <c r="M153" s="333">
        <v>0.13085092659164491</v>
      </c>
      <c r="N153" s="333">
        <v>0.13707659151541532</v>
      </c>
    </row>
    <row r="154" spans="1:23" x14ac:dyDescent="0.25">
      <c r="C154" s="10" t="s">
        <v>163</v>
      </c>
      <c r="D154" s="10" t="s">
        <v>164</v>
      </c>
      <c r="E154" s="10" t="s">
        <v>62</v>
      </c>
      <c r="F154" s="333">
        <v>0</v>
      </c>
      <c r="G154" s="333">
        <v>0.73262506306029007</v>
      </c>
      <c r="H154" s="333">
        <v>2.9833254144314383</v>
      </c>
      <c r="I154" s="333">
        <v>7.4981554833742532</v>
      </c>
      <c r="J154" s="333">
        <v>15.521565926448435</v>
      </c>
      <c r="K154" s="333">
        <v>30.593456254101159</v>
      </c>
      <c r="L154" s="333">
        <v>52.02071738027135</v>
      </c>
      <c r="M154" s="333">
        <v>86.40193566577706</v>
      </c>
      <c r="N154" s="333">
        <v>141.00042618137539</v>
      </c>
    </row>
    <row r="156" spans="1:23" x14ac:dyDescent="0.25">
      <c r="C156" s="10" t="s">
        <v>82</v>
      </c>
      <c r="D156" s="10" t="s">
        <v>83</v>
      </c>
      <c r="E156" s="10" t="s">
        <v>62</v>
      </c>
      <c r="F156" s="333">
        <v>34.185687200000004</v>
      </c>
      <c r="G156" s="333">
        <v>54.969431611096539</v>
      </c>
      <c r="H156" s="333">
        <v>99.484995417083425</v>
      </c>
      <c r="I156" s="333">
        <v>180.02101713877167</v>
      </c>
      <c r="J156" s="333">
        <v>291.12714376200881</v>
      </c>
      <c r="K156" s="333">
        <v>470.8186123713291</v>
      </c>
      <c r="L156" s="333">
        <v>678.71127047880282</v>
      </c>
      <c r="M156" s="333">
        <v>978.35650816349289</v>
      </c>
      <c r="N156" s="333">
        <v>1410.2810250735597</v>
      </c>
    </row>
    <row r="162" spans="2:16" x14ac:dyDescent="0.25">
      <c r="B162" s="16" t="s">
        <v>86</v>
      </c>
      <c r="C162" s="17"/>
      <c r="D162" s="17"/>
      <c r="E162" s="17"/>
      <c r="F162" s="17"/>
      <c r="G162" s="17"/>
      <c r="H162" s="17"/>
      <c r="I162" s="17"/>
      <c r="J162" s="17"/>
      <c r="K162" s="17"/>
      <c r="L162" s="17"/>
      <c r="M162" s="17"/>
      <c r="N162" s="17"/>
      <c r="O162" s="17"/>
      <c r="P162" s="18"/>
    </row>
    <row r="163" spans="2:16" x14ac:dyDescent="0.25">
      <c r="B163" s="19"/>
      <c r="C163" s="20"/>
      <c r="D163" s="20"/>
      <c r="E163" s="20"/>
      <c r="F163" s="20"/>
      <c r="G163" s="20"/>
      <c r="H163" s="20"/>
      <c r="I163" s="20"/>
      <c r="J163" s="20"/>
      <c r="K163" s="20"/>
      <c r="L163" s="20"/>
      <c r="M163" s="20"/>
      <c r="N163" s="20"/>
      <c r="O163" s="20"/>
      <c r="P163" s="21"/>
    </row>
    <row r="164" spans="2:16" x14ac:dyDescent="0.25">
      <c r="B164" s="19"/>
      <c r="C164" s="32" t="s">
        <v>87</v>
      </c>
      <c r="D164" s="20"/>
      <c r="E164" s="22"/>
      <c r="F164" s="20"/>
      <c r="G164" s="22"/>
      <c r="H164" s="20"/>
      <c r="I164" s="20"/>
      <c r="J164" s="20"/>
      <c r="K164" s="20"/>
      <c r="L164" s="20"/>
      <c r="M164" s="20"/>
      <c r="N164" s="123" t="s">
        <v>62</v>
      </c>
      <c r="P164" s="21"/>
    </row>
    <row r="165" spans="2:16" x14ac:dyDescent="0.25">
      <c r="B165" s="19"/>
      <c r="C165" s="20"/>
      <c r="D165" s="20"/>
      <c r="E165" s="20"/>
      <c r="F165" s="20"/>
      <c r="G165" s="20"/>
      <c r="H165" s="20"/>
      <c r="I165" s="20"/>
      <c r="J165" s="20"/>
      <c r="K165" s="20"/>
      <c r="L165" s="20"/>
      <c r="M165" s="20"/>
      <c r="N165" s="20"/>
      <c r="O165" s="20"/>
      <c r="P165" s="21"/>
    </row>
    <row r="166" spans="2:16" x14ac:dyDescent="0.25">
      <c r="B166" s="19"/>
      <c r="C166" s="334" t="s">
        <v>88</v>
      </c>
      <c r="D166" s="334" t="s">
        <v>89</v>
      </c>
      <c r="E166" s="334" t="s">
        <v>27</v>
      </c>
      <c r="F166" s="334" t="s">
        <v>90</v>
      </c>
      <c r="G166" s="334" t="s">
        <v>91</v>
      </c>
      <c r="H166" s="334" t="s">
        <v>92</v>
      </c>
      <c r="I166" s="334" t="s">
        <v>93</v>
      </c>
      <c r="J166" s="334" t="s">
        <v>94</v>
      </c>
      <c r="K166" s="334" t="s">
        <v>95</v>
      </c>
      <c r="L166" s="334" t="s">
        <v>96</v>
      </c>
      <c r="M166" s="334" t="s">
        <v>97</v>
      </c>
      <c r="N166" s="334" t="s">
        <v>98</v>
      </c>
      <c r="O166" s="65"/>
      <c r="P166" s="21"/>
    </row>
    <row r="167" spans="2:16" x14ac:dyDescent="0.25">
      <c r="B167" s="19"/>
      <c r="C167" s="335" t="s">
        <v>197</v>
      </c>
      <c r="D167" s="335" t="s">
        <v>154</v>
      </c>
      <c r="E167" s="335"/>
      <c r="F167" s="336">
        <v>34.185687200000004</v>
      </c>
      <c r="G167" s="336">
        <v>54.969431611096546</v>
      </c>
      <c r="H167" s="336">
        <v>99.484995417083439</v>
      </c>
      <c r="I167" s="336">
        <v>180.02101713877167</v>
      </c>
      <c r="J167" s="336">
        <v>291.12714376200881</v>
      </c>
      <c r="K167" s="336">
        <v>470.8186123713291</v>
      </c>
      <c r="L167" s="336">
        <v>678.71127047880293</v>
      </c>
      <c r="M167" s="336">
        <v>978.35650816349289</v>
      </c>
      <c r="N167" s="336">
        <v>1410.2810250735597</v>
      </c>
      <c r="O167" s="337"/>
      <c r="P167" s="21"/>
    </row>
    <row r="168" spans="2:16" x14ac:dyDescent="0.25">
      <c r="B168" s="19"/>
      <c r="C168" s="338" t="s">
        <v>82</v>
      </c>
      <c r="D168" s="338" t="s">
        <v>83</v>
      </c>
      <c r="E168" s="338"/>
      <c r="F168" s="339">
        <v>-34.185687200000004</v>
      </c>
      <c r="G168" s="339">
        <v>-54.969431611096539</v>
      </c>
      <c r="H168" s="339">
        <v>-99.484995417083425</v>
      </c>
      <c r="I168" s="339">
        <v>-180.02101713877167</v>
      </c>
      <c r="J168" s="339">
        <v>-291.12714376200881</v>
      </c>
      <c r="K168" s="339">
        <v>-470.8186123713291</v>
      </c>
      <c r="L168" s="339">
        <v>-678.71127047880282</v>
      </c>
      <c r="M168" s="339">
        <v>-978.35650816349289</v>
      </c>
      <c r="N168" s="339">
        <v>-1410.2810250735597</v>
      </c>
      <c r="O168" s="340"/>
      <c r="P168" s="21"/>
    </row>
    <row r="169" spans="2:16" x14ac:dyDescent="0.25">
      <c r="B169" s="19"/>
      <c r="C169" s="341" t="s">
        <v>100</v>
      </c>
      <c r="D169" s="341"/>
      <c r="E169" s="341"/>
      <c r="F169" s="342">
        <v>0</v>
      </c>
      <c r="G169" s="342">
        <v>0</v>
      </c>
      <c r="H169" s="342">
        <v>0</v>
      </c>
      <c r="I169" s="342">
        <v>0</v>
      </c>
      <c r="J169" s="342">
        <v>0</v>
      </c>
      <c r="K169" s="342">
        <v>0</v>
      </c>
      <c r="L169" s="342">
        <v>0</v>
      </c>
      <c r="M169" s="342">
        <v>0</v>
      </c>
      <c r="N169" s="342">
        <v>0</v>
      </c>
      <c r="O169" s="340"/>
      <c r="P169" s="21"/>
    </row>
    <row r="170" spans="2:16" x14ac:dyDescent="0.25">
      <c r="B170" s="19"/>
      <c r="C170" s="343"/>
      <c r="D170" s="343"/>
      <c r="E170" s="343"/>
      <c r="F170" s="343"/>
      <c r="G170" s="343"/>
      <c r="H170" s="343"/>
      <c r="I170" s="343"/>
      <c r="J170" s="343"/>
      <c r="K170" s="343"/>
      <c r="L170" s="343"/>
      <c r="M170" s="343"/>
      <c r="N170" s="343"/>
      <c r="O170" s="340"/>
      <c r="P170" s="21"/>
    </row>
    <row r="171" spans="2:16" x14ac:dyDescent="0.25">
      <c r="B171" s="270"/>
      <c r="F171" s="344"/>
      <c r="O171" s="340"/>
      <c r="P171" s="21"/>
    </row>
    <row r="172" spans="2:16" x14ac:dyDescent="0.25">
      <c r="B172" s="270"/>
      <c r="O172" s="345"/>
      <c r="P172" s="21"/>
    </row>
    <row r="173" spans="2:16" x14ac:dyDescent="0.25">
      <c r="B173" s="270"/>
      <c r="O173" s="343"/>
      <c r="P173" s="21"/>
    </row>
    <row r="174" spans="2:16" x14ac:dyDescent="0.25">
      <c r="B174" s="270"/>
      <c r="C174" s="133" t="s">
        <v>88</v>
      </c>
      <c r="D174" s="133" t="s">
        <v>89</v>
      </c>
      <c r="E174" s="133" t="s">
        <v>27</v>
      </c>
      <c r="F174" s="134" t="s">
        <v>90</v>
      </c>
      <c r="G174" s="134" t="s">
        <v>91</v>
      </c>
      <c r="H174" s="134" t="s">
        <v>92</v>
      </c>
      <c r="I174" s="134" t="s">
        <v>93</v>
      </c>
      <c r="J174" s="134" t="s">
        <v>94</v>
      </c>
      <c r="K174" s="134" t="s">
        <v>95</v>
      </c>
      <c r="L174" s="134" t="s">
        <v>96</v>
      </c>
      <c r="M174" s="134" t="s">
        <v>97</v>
      </c>
      <c r="N174" s="134" t="s">
        <v>98</v>
      </c>
      <c r="P174" s="21"/>
    </row>
    <row r="175" spans="2:16" x14ac:dyDescent="0.25">
      <c r="B175" s="270"/>
      <c r="C175" s="135" t="s">
        <v>163</v>
      </c>
      <c r="D175" s="136" t="s">
        <v>164</v>
      </c>
      <c r="E175" s="136" t="s">
        <v>62</v>
      </c>
      <c r="F175" s="137">
        <v>0</v>
      </c>
      <c r="G175" s="137">
        <v>0.73262506306029007</v>
      </c>
      <c r="H175" s="137">
        <v>2.9833254144314383</v>
      </c>
      <c r="I175" s="137">
        <v>7.4981554833742532</v>
      </c>
      <c r="J175" s="137">
        <v>15.521565926448435</v>
      </c>
      <c r="K175" s="137">
        <v>30.593456254101159</v>
      </c>
      <c r="L175" s="137">
        <v>52.02071738027135</v>
      </c>
      <c r="M175" s="137">
        <v>86.40193566577706</v>
      </c>
      <c r="N175" s="137">
        <v>141.00042618137539</v>
      </c>
      <c r="P175" s="21"/>
    </row>
    <row r="176" spans="2:16" x14ac:dyDescent="0.25">
      <c r="B176" s="270"/>
      <c r="P176" s="21"/>
    </row>
    <row r="177" spans="2:16" x14ac:dyDescent="0.25">
      <c r="B177" s="270"/>
      <c r="P177" s="21"/>
    </row>
    <row r="178" spans="2:16" x14ac:dyDescent="0.25">
      <c r="B178" s="270"/>
      <c r="P178" s="21"/>
    </row>
    <row r="179" spans="2:16" x14ac:dyDescent="0.25">
      <c r="B179" s="346"/>
      <c r="P179" s="28"/>
    </row>
  </sheetData>
  <mergeCells count="11">
    <mergeCell ref="G31:J31"/>
    <mergeCell ref="L31:O31"/>
    <mergeCell ref="Q31:T31"/>
    <mergeCell ref="L43:O43"/>
    <mergeCell ref="Q43:T43"/>
    <mergeCell ref="G17:J17"/>
    <mergeCell ref="L17:O17"/>
    <mergeCell ref="Q17:T17"/>
    <mergeCell ref="G23:J23"/>
    <mergeCell ref="L23:O23"/>
    <mergeCell ref="Q23:T23"/>
  </mergeCells>
  <conditionalFormatting sqref="H58">
    <cfRule type="cellIs" dxfId="32" priority="1" operator="lessThan">
      <formula>0.00001</formula>
    </cfRule>
  </conditionalFormatting>
  <conditionalFormatting sqref="H58">
    <cfRule type="cellIs" dxfId="31" priority="3" operator="lessThan">
      <formula>0.00001</formula>
    </cfRule>
  </conditionalFormatting>
  <conditionalFormatting sqref="H58">
    <cfRule type="cellIs" dxfId="30" priority="2" operator="lessThan">
      <formula>0.00001</formula>
    </cfRule>
  </conditionalFormatting>
  <pageMargins left="0.7" right="0.7" top="0.75" bottom="0.75" header="0.3" footer="0.3"/>
  <pageSetup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1"/>
  <sheetViews>
    <sheetView topLeftCell="A94" workbookViewId="0">
      <selection activeCell="B12" sqref="B12:I17"/>
    </sheetView>
  </sheetViews>
  <sheetFormatPr defaultRowHeight="14.5" x14ac:dyDescent="0.35"/>
  <cols>
    <col min="1" max="1" width="38.1796875" style="7" bestFit="1" customWidth="1"/>
    <col min="2" max="2" width="14.54296875" style="7" customWidth="1"/>
    <col min="3" max="3" width="20.90625" style="7" customWidth="1"/>
    <col min="4" max="4" width="14.1796875" style="7" customWidth="1"/>
    <col min="5" max="5" width="18.90625" style="7" customWidth="1"/>
    <col min="6" max="6" width="18.453125" style="7" bestFit="1" customWidth="1"/>
    <col min="7" max="9" width="8.7265625" style="7"/>
    <col min="10" max="10" width="10.81640625" style="7" bestFit="1" customWidth="1"/>
    <col min="11" max="16384" width="8.7265625" style="7"/>
  </cols>
  <sheetData>
    <row r="1" spans="1:9" x14ac:dyDescent="0.35">
      <c r="A1" s="2" t="s">
        <v>202</v>
      </c>
      <c r="B1" s="349"/>
      <c r="C1" s="349"/>
      <c r="D1" s="349"/>
      <c r="E1" s="349"/>
      <c r="F1" s="349"/>
      <c r="G1" s="349"/>
      <c r="H1" s="349"/>
      <c r="I1" s="349"/>
    </row>
    <row r="2" spans="1:9" x14ac:dyDescent="0.35">
      <c r="B2" s="7">
        <v>2015</v>
      </c>
      <c r="C2" s="7">
        <v>2020</v>
      </c>
      <c r="D2" s="7">
        <v>2025</v>
      </c>
      <c r="E2" s="7">
        <v>2030</v>
      </c>
      <c r="F2" s="7">
        <v>2035</v>
      </c>
      <c r="G2" s="7">
        <v>2040</v>
      </c>
      <c r="H2" s="7">
        <v>2045</v>
      </c>
      <c r="I2" s="7">
        <v>2050</v>
      </c>
    </row>
    <row r="3" spans="1:9" x14ac:dyDescent="0.35">
      <c r="A3" s="350" t="s">
        <v>238</v>
      </c>
      <c r="B3" s="351">
        <v>245466407800.06952</v>
      </c>
      <c r="C3" s="351">
        <v>355339109711.3017</v>
      </c>
      <c r="D3" s="351">
        <v>411389748607.32239</v>
      </c>
      <c r="E3" s="351">
        <v>467800770874.49359</v>
      </c>
      <c r="F3" s="351">
        <v>661011238049.23596</v>
      </c>
      <c r="G3" s="351">
        <v>901083114929.48584</v>
      </c>
      <c r="H3" s="351">
        <v>1144794208211.8108</v>
      </c>
      <c r="I3" s="351">
        <v>1400131717761.9873</v>
      </c>
    </row>
    <row r="4" spans="1:9" x14ac:dyDescent="0.35">
      <c r="A4" s="350" t="s">
        <v>239</v>
      </c>
      <c r="B4" s="351">
        <v>686273178365.44153</v>
      </c>
      <c r="C4" s="351">
        <v>770878709002.87952</v>
      </c>
      <c r="D4" s="351">
        <v>826760944462.19617</v>
      </c>
      <c r="E4" s="351">
        <v>885395076328.12659</v>
      </c>
      <c r="F4" s="351">
        <v>1010868159304.3368</v>
      </c>
      <c r="G4" s="351">
        <v>1065523361114.4912</v>
      </c>
      <c r="H4" s="351">
        <v>1112070744246.7334</v>
      </c>
      <c r="I4" s="351">
        <v>1163728413303.5173</v>
      </c>
    </row>
    <row r="5" spans="1:9" x14ac:dyDescent="0.35">
      <c r="A5" s="350" t="s">
        <v>240</v>
      </c>
      <c r="B5" s="351">
        <v>79232542089.540878</v>
      </c>
      <c r="C5" s="351">
        <v>111217021042.01595</v>
      </c>
      <c r="D5" s="351">
        <v>141003048898.70935</v>
      </c>
      <c r="E5" s="351">
        <v>180928748200.86633</v>
      </c>
      <c r="F5" s="351">
        <v>248812580483.00406</v>
      </c>
      <c r="G5" s="351">
        <v>347275029653.87341</v>
      </c>
      <c r="H5" s="351">
        <v>447676851888.79767</v>
      </c>
      <c r="I5" s="351">
        <v>536593364657.14374</v>
      </c>
    </row>
    <row r="6" spans="1:9" x14ac:dyDescent="0.35">
      <c r="A6" s="350" t="s">
        <v>241</v>
      </c>
      <c r="B6" s="351">
        <v>80687355164.060394</v>
      </c>
      <c r="C6" s="351">
        <v>94458652010.771606</v>
      </c>
      <c r="D6" s="351">
        <v>102331398126.39008</v>
      </c>
      <c r="E6" s="351">
        <v>110229804595.30504</v>
      </c>
      <c r="F6" s="351">
        <v>131170019751.2814</v>
      </c>
      <c r="G6" s="351">
        <v>150563574922.43564</v>
      </c>
      <c r="H6" s="351">
        <v>167226404252.35086</v>
      </c>
      <c r="I6" s="351">
        <v>180585329721.21112</v>
      </c>
    </row>
    <row r="7" spans="1:9" x14ac:dyDescent="0.35">
      <c r="A7" s="352" t="s">
        <v>242</v>
      </c>
      <c r="B7" s="351">
        <v>262721221814.60272</v>
      </c>
      <c r="C7" s="351">
        <v>307090674212.59851</v>
      </c>
      <c r="D7" s="351">
        <v>358963784001.43164</v>
      </c>
      <c r="E7" s="351">
        <v>419583392984.96783</v>
      </c>
      <c r="F7" s="351">
        <v>490440911327.84546</v>
      </c>
      <c r="G7" s="351">
        <v>573276317555.47607</v>
      </c>
      <c r="H7" s="351">
        <v>670093694076.59277</v>
      </c>
      <c r="I7" s="351">
        <v>783254440318.53992</v>
      </c>
    </row>
    <row r="8" spans="1:9" x14ac:dyDescent="0.35">
      <c r="A8" s="350" t="s">
        <v>243</v>
      </c>
      <c r="B8" s="351">
        <v>324226165143.3092</v>
      </c>
      <c r="C8" s="351">
        <v>428159427799.3775</v>
      </c>
      <c r="D8" s="351">
        <v>483477225176.06274</v>
      </c>
      <c r="E8" s="351">
        <v>539598296663.49829</v>
      </c>
      <c r="F8" s="351">
        <v>724477385682.39929</v>
      </c>
      <c r="G8" s="351">
        <v>946728617700.23877</v>
      </c>
      <c r="H8" s="351">
        <v>1161009259907.0283</v>
      </c>
      <c r="I8" s="351">
        <v>1329702019575.2913</v>
      </c>
    </row>
    <row r="10" spans="1:9" x14ac:dyDescent="0.35">
      <c r="A10" s="2" t="s">
        <v>203</v>
      </c>
      <c r="B10" s="349"/>
      <c r="C10" s="349"/>
      <c r="D10" s="349"/>
      <c r="E10" s="349"/>
      <c r="F10" s="349"/>
      <c r="G10" s="349"/>
      <c r="H10" s="349"/>
      <c r="I10" s="349"/>
    </row>
    <row r="11" spans="1:9" x14ac:dyDescent="0.35">
      <c r="B11" s="7">
        <v>2015</v>
      </c>
      <c r="C11" s="7">
        <v>2020</v>
      </c>
      <c r="D11" s="7">
        <v>2025</v>
      </c>
      <c r="E11" s="7">
        <v>2030</v>
      </c>
      <c r="F11" s="7">
        <v>2035</v>
      </c>
      <c r="G11" s="7">
        <v>2040</v>
      </c>
      <c r="H11" s="7">
        <v>2045</v>
      </c>
      <c r="I11" s="7">
        <v>2050</v>
      </c>
    </row>
    <row r="12" spans="1:9" x14ac:dyDescent="0.35">
      <c r="A12" s="1" t="s">
        <v>244</v>
      </c>
      <c r="B12" s="7">
        <v>0</v>
      </c>
      <c r="C12" s="7">
        <v>0</v>
      </c>
      <c r="D12" s="7">
        <v>0</v>
      </c>
      <c r="E12" s="7">
        <v>0</v>
      </c>
      <c r="F12" s="7">
        <v>0</v>
      </c>
      <c r="G12" s="7">
        <v>0</v>
      </c>
      <c r="H12" s="7">
        <v>0</v>
      </c>
      <c r="I12" s="7">
        <v>0</v>
      </c>
    </row>
    <row r="13" spans="1:9" x14ac:dyDescent="0.35">
      <c r="A13" s="1" t="s">
        <v>245</v>
      </c>
      <c r="B13" s="7">
        <v>270327100748.95053</v>
      </c>
      <c r="C13" s="7">
        <v>303645766206.16486</v>
      </c>
      <c r="D13" s="7">
        <v>327849255271.73383</v>
      </c>
      <c r="E13" s="7">
        <v>354202935754.039</v>
      </c>
      <c r="F13" s="7">
        <v>427264479482.70569</v>
      </c>
      <c r="G13" s="7">
        <v>512976242024.52356</v>
      </c>
      <c r="H13" s="7">
        <v>608663053563.20178</v>
      </c>
      <c r="I13" s="7">
        <v>712342807627.6217</v>
      </c>
    </row>
    <row r="14" spans="1:9" x14ac:dyDescent="0.35">
      <c r="A14" s="1" t="s">
        <v>246</v>
      </c>
      <c r="B14" s="351">
        <v>0</v>
      </c>
      <c r="C14" s="351">
        <v>0</v>
      </c>
      <c r="D14" s="351">
        <v>0</v>
      </c>
      <c r="E14" s="351">
        <v>0</v>
      </c>
      <c r="F14" s="351">
        <v>0</v>
      </c>
      <c r="G14" s="351">
        <v>0</v>
      </c>
      <c r="H14" s="351">
        <v>0</v>
      </c>
      <c r="I14" s="351">
        <v>0</v>
      </c>
    </row>
    <row r="15" spans="1:9" x14ac:dyDescent="0.35">
      <c r="A15" s="1" t="s">
        <v>247</v>
      </c>
      <c r="B15" s="7">
        <v>270327100748.95053</v>
      </c>
      <c r="C15" s="7">
        <v>303645766206.16486</v>
      </c>
      <c r="D15" s="7">
        <v>327849255271.73383</v>
      </c>
      <c r="E15" s="7">
        <v>354202935754.039</v>
      </c>
      <c r="F15" s="7">
        <v>427264479482.70569</v>
      </c>
      <c r="G15" s="7">
        <v>512976242024.52356</v>
      </c>
      <c r="H15" s="7">
        <v>608663053563.20178</v>
      </c>
      <c r="I15" s="7">
        <v>712342807627.6217</v>
      </c>
    </row>
    <row r="16" spans="1:9" x14ac:dyDescent="0.35">
      <c r="A16" s="1" t="s">
        <v>248</v>
      </c>
      <c r="B16" s="7">
        <v>362598945932.15991</v>
      </c>
      <c r="C16" s="7">
        <v>510525699944.50574</v>
      </c>
      <c r="D16" s="7">
        <v>667367333891.9115</v>
      </c>
      <c r="E16" s="7">
        <v>851795512764.07019</v>
      </c>
      <c r="F16" s="7">
        <v>1058916026290.0869</v>
      </c>
      <c r="G16" s="7">
        <v>1289379250351.835</v>
      </c>
      <c r="H16" s="7">
        <v>1555368528081.8896</v>
      </c>
      <c r="I16" s="7">
        <v>1868111842180.5286</v>
      </c>
    </row>
    <row r="17" spans="1:13" x14ac:dyDescent="0.35">
      <c r="A17" s="1" t="s">
        <v>204</v>
      </c>
      <c r="B17" s="7">
        <v>0</v>
      </c>
      <c r="C17" s="7">
        <v>0</v>
      </c>
      <c r="D17" s="7">
        <v>0</v>
      </c>
      <c r="E17" s="7">
        <v>0</v>
      </c>
      <c r="F17" s="7">
        <v>0</v>
      </c>
      <c r="G17" s="7">
        <v>0</v>
      </c>
      <c r="H17" s="7">
        <v>0</v>
      </c>
      <c r="I17" s="7">
        <v>0</v>
      </c>
    </row>
    <row r="19" spans="1:13" x14ac:dyDescent="0.35">
      <c r="A19" s="353" t="s">
        <v>205</v>
      </c>
      <c r="B19" s="353"/>
      <c r="C19" s="353"/>
      <c r="D19" s="353"/>
      <c r="E19" s="353"/>
      <c r="F19" s="353"/>
      <c r="G19" s="353"/>
      <c r="H19" s="353"/>
      <c r="I19" s="353"/>
      <c r="J19" s="353"/>
      <c r="K19" s="353"/>
      <c r="L19" s="349"/>
      <c r="M19" s="349"/>
    </row>
    <row r="20" spans="1:13" x14ac:dyDescent="0.35">
      <c r="A20" s="354" t="s">
        <v>206</v>
      </c>
      <c r="B20" s="354" t="s">
        <v>207</v>
      </c>
      <c r="C20" s="7" t="s">
        <v>208</v>
      </c>
      <c r="D20" s="354" t="s">
        <v>209</v>
      </c>
      <c r="E20" s="355" t="s">
        <v>210</v>
      </c>
      <c r="F20" s="356">
        <v>2015</v>
      </c>
      <c r="G20" s="356">
        <v>2020</v>
      </c>
      <c r="H20" s="356">
        <v>2025</v>
      </c>
      <c r="I20" s="356">
        <v>2030</v>
      </c>
      <c r="J20" s="356">
        <v>2035</v>
      </c>
      <c r="K20" s="356">
        <v>2040</v>
      </c>
      <c r="L20" s="356">
        <v>2045</v>
      </c>
      <c r="M20" s="356">
        <v>2050</v>
      </c>
    </row>
    <row r="21" spans="1:13" x14ac:dyDescent="0.35">
      <c r="A21" s="354" t="s">
        <v>211</v>
      </c>
      <c r="B21" s="356" t="s">
        <v>212</v>
      </c>
      <c r="C21" s="7" t="s">
        <v>212</v>
      </c>
      <c r="D21" s="356" t="s">
        <v>4</v>
      </c>
      <c r="E21" s="356" t="s">
        <v>4</v>
      </c>
      <c r="F21" s="357">
        <v>0.86470979562942007</v>
      </c>
      <c r="G21" s="357">
        <v>0.85771376751980744</v>
      </c>
      <c r="H21" s="357">
        <v>0.85413808241005307</v>
      </c>
      <c r="I21" s="357">
        <v>0.85231054201087253</v>
      </c>
      <c r="J21" s="357">
        <v>0.85137648215713302</v>
      </c>
      <c r="K21" s="357">
        <v>0.85089908214411036</v>
      </c>
      <c r="L21" s="357">
        <v>0.8506550819641201</v>
      </c>
      <c r="M21" s="357">
        <v>0.85053037294398781</v>
      </c>
    </row>
    <row r="22" spans="1:13" x14ac:dyDescent="0.35">
      <c r="A22" s="354" t="s">
        <v>211</v>
      </c>
      <c r="B22" s="356" t="s">
        <v>212</v>
      </c>
      <c r="C22" s="7" t="s">
        <v>212</v>
      </c>
      <c r="D22" s="356" t="s">
        <v>5</v>
      </c>
      <c r="E22" s="356" t="s">
        <v>5</v>
      </c>
      <c r="F22" s="357">
        <v>0.11459009288308458</v>
      </c>
      <c r="G22" s="357">
        <v>0.12143950614804376</v>
      </c>
      <c r="H22" s="357">
        <v>0.12494025609334718</v>
      </c>
      <c r="I22" s="357">
        <v>0.12672949696777919</v>
      </c>
      <c r="J22" s="357">
        <v>0.12764398185152054</v>
      </c>
      <c r="K22" s="357">
        <v>0.128111377055007</v>
      </c>
      <c r="L22" s="357">
        <v>0.12835026375518771</v>
      </c>
      <c r="M22" s="357">
        <v>0.12847235926472136</v>
      </c>
    </row>
    <row r="23" spans="1:13" x14ac:dyDescent="0.35">
      <c r="A23" s="354" t="s">
        <v>211</v>
      </c>
      <c r="B23" s="356" t="s">
        <v>212</v>
      </c>
      <c r="C23" s="7" t="s">
        <v>212</v>
      </c>
      <c r="D23" s="356" t="s">
        <v>3</v>
      </c>
      <c r="E23" s="356" t="s">
        <v>3</v>
      </c>
      <c r="F23" s="357">
        <v>1.0350055743747606E-2</v>
      </c>
      <c r="G23" s="357">
        <v>1.0423363166074451E-2</v>
      </c>
      <c r="H23" s="357">
        <v>1.0460830748299914E-2</v>
      </c>
      <c r="I23" s="357">
        <v>1.0479980510674081E-2</v>
      </c>
      <c r="J23" s="357">
        <v>1.0489767995673258E-2</v>
      </c>
      <c r="K23" s="357">
        <v>1.0494770400441389E-2</v>
      </c>
      <c r="L23" s="357">
        <v>1.0497327140346104E-2</v>
      </c>
      <c r="M23" s="357">
        <v>1.049863389564548E-2</v>
      </c>
    </row>
    <row r="24" spans="1:13" x14ac:dyDescent="0.35">
      <c r="A24" s="354" t="s">
        <v>211</v>
      </c>
      <c r="B24" s="356" t="s">
        <v>212</v>
      </c>
      <c r="C24" s="7" t="s">
        <v>212</v>
      </c>
      <c r="D24" s="356" t="s">
        <v>213</v>
      </c>
      <c r="E24" s="356" t="s">
        <v>5</v>
      </c>
      <c r="F24" s="357">
        <v>1.0350055743747606E-2</v>
      </c>
      <c r="G24" s="357">
        <v>1.0423363166074451E-2</v>
      </c>
      <c r="H24" s="357">
        <v>1.0460830748299914E-2</v>
      </c>
      <c r="I24" s="357">
        <v>1.0479980510674081E-2</v>
      </c>
      <c r="J24" s="357">
        <v>1.0489767995673258E-2</v>
      </c>
      <c r="K24" s="357">
        <v>1.0494770400441389E-2</v>
      </c>
      <c r="L24" s="357">
        <v>1.0497327140346104E-2</v>
      </c>
      <c r="M24" s="357">
        <v>1.049863389564548E-2</v>
      </c>
    </row>
    <row r="25" spans="1:13" x14ac:dyDescent="0.35">
      <c r="A25" s="355" t="s">
        <v>211</v>
      </c>
      <c r="B25" s="358" t="s">
        <v>214</v>
      </c>
      <c r="C25" s="7" t="s">
        <v>214</v>
      </c>
      <c r="D25" s="358" t="s">
        <v>4</v>
      </c>
      <c r="E25" s="358" t="s">
        <v>4</v>
      </c>
      <c r="F25" s="359">
        <v>0.30000000000000004</v>
      </c>
      <c r="G25" s="359">
        <v>0.30000000000000004</v>
      </c>
      <c r="H25" s="359">
        <v>0.30000000000000004</v>
      </c>
      <c r="I25" s="359">
        <v>0.30000000000000004</v>
      </c>
      <c r="J25" s="359">
        <v>0.30000000000000004</v>
      </c>
      <c r="K25" s="359">
        <v>0.30000000000000004</v>
      </c>
      <c r="L25" s="359">
        <v>0.30000000000000004</v>
      </c>
      <c r="M25" s="359">
        <v>0.30000000000000004</v>
      </c>
    </row>
    <row r="26" spans="1:13" x14ac:dyDescent="0.35">
      <c r="A26" s="355" t="s">
        <v>211</v>
      </c>
      <c r="B26" s="358" t="s">
        <v>214</v>
      </c>
      <c r="C26" s="7" t="s">
        <v>214</v>
      </c>
      <c r="D26" s="356" t="s">
        <v>5</v>
      </c>
      <c r="E26" s="356" t="s">
        <v>5</v>
      </c>
      <c r="F26" s="359">
        <v>0.7</v>
      </c>
      <c r="G26" s="359">
        <v>0.7</v>
      </c>
      <c r="H26" s="359">
        <v>0.7</v>
      </c>
      <c r="I26" s="359">
        <v>0.7</v>
      </c>
      <c r="J26" s="359">
        <v>0.7</v>
      </c>
      <c r="K26" s="359">
        <v>0.7</v>
      </c>
      <c r="L26" s="359">
        <v>0.7</v>
      </c>
      <c r="M26" s="359">
        <v>0.7</v>
      </c>
    </row>
    <row r="27" spans="1:13" x14ac:dyDescent="0.35">
      <c r="A27" s="355" t="s">
        <v>211</v>
      </c>
      <c r="B27" s="358" t="s">
        <v>215</v>
      </c>
      <c r="C27" s="7" t="s">
        <v>216</v>
      </c>
      <c r="D27" s="358" t="s">
        <v>4</v>
      </c>
      <c r="E27" s="358" t="s">
        <v>4</v>
      </c>
      <c r="F27" s="357">
        <v>1</v>
      </c>
      <c r="G27" s="357">
        <v>1</v>
      </c>
      <c r="H27" s="357">
        <v>1</v>
      </c>
      <c r="I27" s="357">
        <v>1</v>
      </c>
      <c r="J27" s="357">
        <v>1</v>
      </c>
      <c r="K27" s="357">
        <v>1</v>
      </c>
      <c r="L27" s="357">
        <v>1</v>
      </c>
      <c r="M27" s="357">
        <v>1</v>
      </c>
    </row>
    <row r="28" spans="1:13" x14ac:dyDescent="0.35">
      <c r="A28" s="355" t="s">
        <v>211</v>
      </c>
      <c r="B28" s="358" t="s">
        <v>217</v>
      </c>
      <c r="C28" s="7" t="s">
        <v>216</v>
      </c>
      <c r="D28" s="358" t="s">
        <v>4</v>
      </c>
      <c r="E28" s="358" t="s">
        <v>4</v>
      </c>
      <c r="F28" s="359">
        <v>1</v>
      </c>
      <c r="G28" s="359">
        <v>1</v>
      </c>
      <c r="H28" s="359">
        <v>1</v>
      </c>
      <c r="I28" s="359">
        <v>1</v>
      </c>
      <c r="J28" s="359">
        <v>1</v>
      </c>
      <c r="K28" s="359">
        <v>1</v>
      </c>
      <c r="L28" s="359">
        <v>1</v>
      </c>
      <c r="M28" s="359">
        <v>1</v>
      </c>
    </row>
    <row r="29" spans="1:13" x14ac:dyDescent="0.35">
      <c r="A29" s="355" t="s">
        <v>211</v>
      </c>
      <c r="B29" s="358" t="s">
        <v>218</v>
      </c>
      <c r="C29" s="356" t="s">
        <v>218</v>
      </c>
      <c r="D29" s="356" t="s">
        <v>5</v>
      </c>
      <c r="E29" s="356" t="s">
        <v>5</v>
      </c>
      <c r="F29" s="359">
        <v>0.66</v>
      </c>
      <c r="G29" s="359">
        <v>0.66</v>
      </c>
      <c r="H29" s="359">
        <v>0.66</v>
      </c>
      <c r="I29" s="359">
        <v>0.66</v>
      </c>
      <c r="J29" s="359">
        <v>0.66</v>
      </c>
      <c r="K29" s="359">
        <v>0.66</v>
      </c>
      <c r="L29" s="359">
        <v>0.66</v>
      </c>
      <c r="M29" s="360">
        <v>0.66</v>
      </c>
    </row>
    <row r="30" spans="1:13" x14ac:dyDescent="0.35">
      <c r="A30" s="355" t="s">
        <v>211</v>
      </c>
      <c r="B30" s="358" t="s">
        <v>218</v>
      </c>
      <c r="C30" s="358" t="s">
        <v>218</v>
      </c>
      <c r="D30" s="358" t="s">
        <v>2</v>
      </c>
      <c r="E30" s="358" t="s">
        <v>2</v>
      </c>
      <c r="F30" s="359">
        <f>1-F29</f>
        <v>0.33999999999999997</v>
      </c>
      <c r="G30" s="359">
        <f t="shared" ref="G30:M30" si="0">1-G29</f>
        <v>0.33999999999999997</v>
      </c>
      <c r="H30" s="359">
        <f t="shared" si="0"/>
        <v>0.33999999999999997</v>
      </c>
      <c r="I30" s="359">
        <f t="shared" si="0"/>
        <v>0.33999999999999997</v>
      </c>
      <c r="J30" s="359">
        <f t="shared" si="0"/>
        <v>0.33999999999999997</v>
      </c>
      <c r="K30" s="359">
        <f t="shared" si="0"/>
        <v>0.33999999999999997</v>
      </c>
      <c r="L30" s="359">
        <f t="shared" si="0"/>
        <v>0.33999999999999997</v>
      </c>
      <c r="M30" s="359">
        <f t="shared" si="0"/>
        <v>0.33999999999999997</v>
      </c>
    </row>
    <row r="31" spans="1:13" x14ac:dyDescent="0.35">
      <c r="A31" s="355" t="s">
        <v>219</v>
      </c>
      <c r="B31" s="358" t="s">
        <v>220</v>
      </c>
      <c r="C31" s="7" t="s">
        <v>214</v>
      </c>
      <c r="D31" s="358" t="s">
        <v>4</v>
      </c>
      <c r="E31" s="358" t="s">
        <v>4</v>
      </c>
      <c r="F31" s="360">
        <v>0.48051853820637258</v>
      </c>
      <c r="G31" s="360">
        <v>0.49262786135284309</v>
      </c>
      <c r="H31" s="360">
        <v>0.49728673652938049</v>
      </c>
      <c r="I31" s="360">
        <v>0.49907916684509829</v>
      </c>
      <c r="J31" s="360">
        <v>0.49976877674340253</v>
      </c>
      <c r="K31" s="360">
        <v>0.50003409350783623</v>
      </c>
      <c r="L31" s="360">
        <v>0.50013617003786093</v>
      </c>
      <c r="M31" s="360">
        <v>0.50017544240726486</v>
      </c>
    </row>
    <row r="32" spans="1:13" x14ac:dyDescent="0.35">
      <c r="A32" s="355" t="s">
        <v>219</v>
      </c>
      <c r="B32" s="358" t="s">
        <v>220</v>
      </c>
      <c r="C32" s="7" t="s">
        <v>214</v>
      </c>
      <c r="D32" s="358" t="s">
        <v>5</v>
      </c>
      <c r="E32" s="356" t="s">
        <v>5</v>
      </c>
      <c r="F32" s="360">
        <v>0.51948146179362742</v>
      </c>
      <c r="G32" s="360">
        <v>0.50737213864715691</v>
      </c>
      <c r="H32" s="360">
        <v>0.50271326347061951</v>
      </c>
      <c r="I32" s="360">
        <v>0.50092083315490177</v>
      </c>
      <c r="J32" s="360">
        <v>0.50023122325659752</v>
      </c>
      <c r="K32" s="360">
        <v>0.49996590649216377</v>
      </c>
      <c r="L32" s="360">
        <v>0.49986382996213907</v>
      </c>
      <c r="M32" s="360">
        <v>0.49982455759273514</v>
      </c>
    </row>
    <row r="33" spans="1:13" x14ac:dyDescent="0.35">
      <c r="A33" s="355" t="s">
        <v>219</v>
      </c>
      <c r="B33" s="358" t="s">
        <v>221</v>
      </c>
      <c r="C33" s="7" t="s">
        <v>214</v>
      </c>
      <c r="D33" s="358" t="s">
        <v>4</v>
      </c>
      <c r="E33" s="358" t="s">
        <v>4</v>
      </c>
      <c r="F33" s="359">
        <v>5.6145441583491641E-2</v>
      </c>
      <c r="G33" s="359">
        <v>5.2487416882995339E-2</v>
      </c>
      <c r="H33" s="359">
        <v>5.1080048340082979E-2</v>
      </c>
      <c r="I33" s="359">
        <v>5.053858501554323E-2</v>
      </c>
      <c r="J33" s="359">
        <v>5.0330265358763823E-2</v>
      </c>
      <c r="K33" s="359">
        <v>5.0250117586174467E-2</v>
      </c>
      <c r="L33" s="359">
        <v>5.0219281967729505E-2</v>
      </c>
      <c r="M33" s="360">
        <v>5.020741843947208E-2</v>
      </c>
    </row>
    <row r="34" spans="1:13" x14ac:dyDescent="0.35">
      <c r="A34" s="355" t="s">
        <v>219</v>
      </c>
      <c r="B34" s="358" t="s">
        <v>221</v>
      </c>
      <c r="C34" s="7" t="s">
        <v>214</v>
      </c>
      <c r="D34" s="358" t="s">
        <v>5</v>
      </c>
      <c r="E34" s="356" t="s">
        <v>5</v>
      </c>
      <c r="F34" s="359">
        <v>0.94385455841650834</v>
      </c>
      <c r="G34" s="359">
        <v>0.9475125831170047</v>
      </c>
      <c r="H34" s="359">
        <v>0.94891995165991705</v>
      </c>
      <c r="I34" s="359">
        <v>0.9494614149844568</v>
      </c>
      <c r="J34" s="359">
        <v>0.94966973464123616</v>
      </c>
      <c r="K34" s="359">
        <v>0.94974988241382552</v>
      </c>
      <c r="L34" s="359">
        <v>0.9497807180322706</v>
      </c>
      <c r="M34" s="360">
        <v>0.94979258156052793</v>
      </c>
    </row>
    <row r="35" spans="1:13" x14ac:dyDescent="0.35">
      <c r="A35" s="355" t="s">
        <v>219</v>
      </c>
      <c r="B35" s="358" t="s">
        <v>222</v>
      </c>
      <c r="C35" s="7" t="s">
        <v>214</v>
      </c>
      <c r="D35" s="358" t="s">
        <v>4</v>
      </c>
      <c r="E35" s="358" t="s">
        <v>4</v>
      </c>
      <c r="F35" s="359">
        <v>8.9751532005546281E-3</v>
      </c>
      <c r="G35" s="359">
        <v>9.6057060121414392E-3</v>
      </c>
      <c r="H35" s="359">
        <v>9.8483014739905138E-3</v>
      </c>
      <c r="I35" s="359">
        <v>9.9416363335428169E-3</v>
      </c>
      <c r="J35" s="359">
        <v>9.97754548015772E-3</v>
      </c>
      <c r="K35" s="359">
        <v>9.9913609700700168E-3</v>
      </c>
      <c r="L35" s="359">
        <v>9.9966762665754921E-3</v>
      </c>
      <c r="M35" s="360">
        <v>9.9987212448658363E-3</v>
      </c>
    </row>
    <row r="36" spans="1:13" x14ac:dyDescent="0.35">
      <c r="A36" s="355" t="s">
        <v>219</v>
      </c>
      <c r="B36" s="358" t="s">
        <v>222</v>
      </c>
      <c r="C36" s="7" t="s">
        <v>214</v>
      </c>
      <c r="D36" s="358" t="s">
        <v>5</v>
      </c>
      <c r="E36" s="356" t="s">
        <v>5</v>
      </c>
      <c r="F36" s="359">
        <v>0.99102484679944536</v>
      </c>
      <c r="G36" s="359">
        <v>0.99039429398785861</v>
      </c>
      <c r="H36" s="359">
        <v>0.99015169852600948</v>
      </c>
      <c r="I36" s="359">
        <v>0.99005836366645728</v>
      </c>
      <c r="J36" s="359">
        <v>0.99002245451984239</v>
      </c>
      <c r="K36" s="359">
        <v>0.99000863902993008</v>
      </c>
      <c r="L36" s="359">
        <v>0.99000332373342459</v>
      </c>
      <c r="M36" s="360">
        <v>0.99000127875513422</v>
      </c>
    </row>
    <row r="37" spans="1:13" x14ac:dyDescent="0.35">
      <c r="A37" s="355" t="s">
        <v>219</v>
      </c>
      <c r="B37" s="358" t="s">
        <v>218</v>
      </c>
      <c r="C37" s="356" t="s">
        <v>218</v>
      </c>
      <c r="D37" s="358" t="s">
        <v>5</v>
      </c>
      <c r="E37" s="358" t="s">
        <v>5</v>
      </c>
      <c r="F37" s="359">
        <v>1</v>
      </c>
      <c r="G37" s="359">
        <v>1</v>
      </c>
      <c r="H37" s="359">
        <v>1</v>
      </c>
      <c r="I37" s="359">
        <v>1</v>
      </c>
      <c r="J37" s="359">
        <v>1</v>
      </c>
      <c r="K37" s="359">
        <v>1</v>
      </c>
      <c r="L37" s="359">
        <v>1</v>
      </c>
      <c r="M37" s="360">
        <v>1</v>
      </c>
    </row>
    <row r="38" spans="1:13" x14ac:dyDescent="0.35">
      <c r="A38" s="355"/>
      <c r="B38" s="358"/>
      <c r="C38" s="358"/>
      <c r="D38" s="358"/>
      <c r="E38" s="358"/>
      <c r="F38" s="356"/>
      <c r="G38" s="356"/>
      <c r="H38" s="356"/>
      <c r="I38" s="356"/>
      <c r="J38" s="356"/>
      <c r="K38" s="356"/>
      <c r="L38" s="356"/>
    </row>
    <row r="39" spans="1:13" x14ac:dyDescent="0.35">
      <c r="A39" s="353" t="s">
        <v>223</v>
      </c>
      <c r="B39" s="353"/>
      <c r="C39" s="353"/>
      <c r="D39" s="349"/>
      <c r="E39" s="353"/>
      <c r="F39" s="353"/>
      <c r="G39" s="353"/>
      <c r="H39" s="353"/>
      <c r="I39" s="353"/>
      <c r="J39" s="353"/>
      <c r="K39" s="353"/>
      <c r="L39" s="353"/>
      <c r="M39" s="349"/>
    </row>
    <row r="40" spans="1:13" x14ac:dyDescent="0.35">
      <c r="A40" s="354" t="s">
        <v>206</v>
      </c>
      <c r="B40" s="354" t="s">
        <v>207</v>
      </c>
      <c r="C40" s="7" t="s">
        <v>208</v>
      </c>
      <c r="D40" s="354" t="s">
        <v>209</v>
      </c>
      <c r="E40" s="355" t="s">
        <v>210</v>
      </c>
      <c r="F40" s="356">
        <v>2015</v>
      </c>
      <c r="G40" s="356">
        <v>2020</v>
      </c>
      <c r="H40" s="356">
        <v>2025</v>
      </c>
      <c r="I40" s="356">
        <v>2030</v>
      </c>
      <c r="J40" s="356">
        <v>2035</v>
      </c>
      <c r="K40" s="356">
        <v>2040</v>
      </c>
      <c r="L40" s="356">
        <v>2045</v>
      </c>
      <c r="M40" s="356">
        <v>2050</v>
      </c>
    </row>
    <row r="41" spans="1:13" x14ac:dyDescent="0.35">
      <c r="A41" s="354" t="s">
        <v>211</v>
      </c>
      <c r="B41" s="356" t="s">
        <v>212</v>
      </c>
      <c r="C41" s="7" t="s">
        <v>212</v>
      </c>
      <c r="D41" s="356" t="s">
        <v>4</v>
      </c>
      <c r="E41" s="356" t="s">
        <v>4</v>
      </c>
      <c r="F41" s="361">
        <v>3.2577693764542621</v>
      </c>
      <c r="G41" s="361">
        <v>3.2365822887484152</v>
      </c>
      <c r="H41" s="361">
        <v>3.2206105283784336</v>
      </c>
      <c r="I41" s="361">
        <v>3.2073445433034209</v>
      </c>
      <c r="J41" s="361">
        <v>3.1924737922845692</v>
      </c>
      <c r="K41" s="361">
        <v>3.1748644105994233</v>
      </c>
      <c r="L41" s="361">
        <v>3.1608921158775973</v>
      </c>
      <c r="M41" s="362">
        <v>3.1537508458021835</v>
      </c>
    </row>
    <row r="42" spans="1:13" x14ac:dyDescent="0.35">
      <c r="A42" s="354" t="s">
        <v>211</v>
      </c>
      <c r="B42" s="356" t="s">
        <v>212</v>
      </c>
      <c r="C42" s="7" t="s">
        <v>212</v>
      </c>
      <c r="D42" s="356" t="s">
        <v>5</v>
      </c>
      <c r="E42" s="356" t="s">
        <v>5</v>
      </c>
      <c r="F42" s="363">
        <v>2.6713708886924943</v>
      </c>
      <c r="G42" s="363">
        <v>2.6775240082008178</v>
      </c>
      <c r="H42" s="363">
        <v>2.7155600558714243</v>
      </c>
      <c r="I42" s="363">
        <v>2.7696187424758358</v>
      </c>
      <c r="J42" s="363">
        <v>2.8521357888048091</v>
      </c>
      <c r="K42" s="363">
        <v>2.9622130141862471</v>
      </c>
      <c r="L42" s="363">
        <v>3.0522055268860129</v>
      </c>
      <c r="M42" s="363">
        <v>3.098200894916022</v>
      </c>
    </row>
    <row r="43" spans="1:13" x14ac:dyDescent="0.35">
      <c r="A43" s="354" t="s">
        <v>211</v>
      </c>
      <c r="B43" s="356" t="s">
        <v>212</v>
      </c>
      <c r="C43" s="7" t="s">
        <v>212</v>
      </c>
      <c r="D43" s="356" t="s">
        <v>3</v>
      </c>
      <c r="E43" s="356" t="s">
        <v>3</v>
      </c>
      <c r="F43" s="363">
        <v>3.3757342338838692</v>
      </c>
      <c r="G43" s="363">
        <v>3.3754508481654804</v>
      </c>
      <c r="H43" s="363">
        <v>3.3699058654282372</v>
      </c>
      <c r="I43" s="363">
        <v>3.3617138897811709</v>
      </c>
      <c r="J43" s="363">
        <v>3.3490319520970191</v>
      </c>
      <c r="K43" s="363">
        <v>3.3320408322123538</v>
      </c>
      <c r="L43" s="363">
        <v>3.3181359273536355</v>
      </c>
      <c r="M43" s="363">
        <v>3.3110291003831214</v>
      </c>
    </row>
    <row r="44" spans="1:13" x14ac:dyDescent="0.35">
      <c r="A44" s="354" t="s">
        <v>211</v>
      </c>
      <c r="B44" s="356" t="s">
        <v>212</v>
      </c>
      <c r="C44" s="7" t="s">
        <v>212</v>
      </c>
      <c r="D44" s="356" t="s">
        <v>213</v>
      </c>
      <c r="E44" s="356" t="s">
        <v>5</v>
      </c>
      <c r="F44" s="363">
        <v>3.3757342338838692</v>
      </c>
      <c r="G44" s="363">
        <v>3.3754508481654804</v>
      </c>
      <c r="H44" s="363">
        <v>3.3699058654282372</v>
      </c>
      <c r="I44" s="363">
        <v>3.3617138897811709</v>
      </c>
      <c r="J44" s="363">
        <v>3.3490319520970191</v>
      </c>
      <c r="K44" s="363">
        <v>3.3320408322123538</v>
      </c>
      <c r="L44" s="363">
        <v>3.3181359273536355</v>
      </c>
      <c r="M44" s="363">
        <v>3.3110291003831214</v>
      </c>
    </row>
    <row r="45" spans="1:13" x14ac:dyDescent="0.35">
      <c r="A45" s="355" t="s">
        <v>211</v>
      </c>
      <c r="B45" s="358" t="s">
        <v>214</v>
      </c>
      <c r="C45" s="7" t="s">
        <v>214</v>
      </c>
      <c r="D45" s="358" t="s">
        <v>4</v>
      </c>
      <c r="E45" s="358" t="s">
        <v>4</v>
      </c>
      <c r="F45" s="347">
        <v>7.6161960929021646</v>
      </c>
      <c r="G45" s="347">
        <v>7.5700162059837854</v>
      </c>
      <c r="H45" s="347">
        <v>7.5522492072657723</v>
      </c>
      <c r="I45" s="347">
        <v>7.545413628737748</v>
      </c>
      <c r="J45" s="347">
        <v>7.5427837454043623</v>
      </c>
      <c r="K45" s="347">
        <v>7.5417719383833663</v>
      </c>
      <c r="L45" s="347">
        <v>7.5413826612490009</v>
      </c>
      <c r="M45" s="347">
        <v>7.5412328928799397</v>
      </c>
    </row>
    <row r="46" spans="1:13" x14ac:dyDescent="0.35">
      <c r="A46" s="355" t="s">
        <v>211</v>
      </c>
      <c r="B46" s="358" t="s">
        <v>214</v>
      </c>
      <c r="C46" s="7" t="s">
        <v>214</v>
      </c>
      <c r="D46" s="358" t="s">
        <v>5</v>
      </c>
      <c r="E46" s="358" t="s">
        <v>5</v>
      </c>
      <c r="F46" s="347">
        <v>6.2452807961797756</v>
      </c>
      <c r="G46" s="347">
        <v>6.2074132889067037</v>
      </c>
      <c r="H46" s="347">
        <v>6.1928443499579329</v>
      </c>
      <c r="I46" s="347">
        <v>6.1872391755649527</v>
      </c>
      <c r="J46" s="347">
        <v>6.1850826712315765</v>
      </c>
      <c r="K46" s="347">
        <v>6.1842529894743601</v>
      </c>
      <c r="L46" s="347">
        <v>6.1839337822241802</v>
      </c>
      <c r="M46" s="347">
        <v>6.1838109721615497</v>
      </c>
    </row>
    <row r="47" spans="1:13" x14ac:dyDescent="0.35">
      <c r="A47" s="355" t="s">
        <v>211</v>
      </c>
      <c r="B47" s="358" t="s">
        <v>215</v>
      </c>
      <c r="C47" s="7" t="s">
        <v>216</v>
      </c>
      <c r="D47" s="358" t="s">
        <v>4</v>
      </c>
      <c r="E47" s="358" t="s">
        <v>4</v>
      </c>
      <c r="F47" s="347">
        <v>0.55921648340703345</v>
      </c>
      <c r="G47" s="347">
        <v>0.55726816530572099</v>
      </c>
      <c r="H47" s="347">
        <v>0.55651857998799426</v>
      </c>
      <c r="I47" s="347">
        <v>0.55623018860664175</v>
      </c>
      <c r="J47" s="347">
        <v>0.55611923447390788</v>
      </c>
      <c r="K47" s="347">
        <v>0.55607654658388506</v>
      </c>
      <c r="L47" s="347">
        <v>0.55606012307707453</v>
      </c>
      <c r="M47" s="347">
        <v>0.55605380438632146</v>
      </c>
    </row>
    <row r="48" spans="1:13" x14ac:dyDescent="0.35">
      <c r="A48" s="355" t="s">
        <v>211</v>
      </c>
      <c r="B48" s="358" t="s">
        <v>217</v>
      </c>
      <c r="C48" s="7" t="s">
        <v>216</v>
      </c>
      <c r="D48" s="358" t="s">
        <v>4</v>
      </c>
      <c r="E48" s="358" t="s">
        <v>4</v>
      </c>
      <c r="F48" s="347">
        <v>1.1983210358722145</v>
      </c>
      <c r="G48" s="347">
        <v>1.1941460685122591</v>
      </c>
      <c r="H48" s="347">
        <v>1.1925398142599875</v>
      </c>
      <c r="I48" s="347">
        <v>1.1919218327285179</v>
      </c>
      <c r="J48" s="347">
        <v>1.1916840738726597</v>
      </c>
      <c r="K48" s="347">
        <v>1.1915925998226107</v>
      </c>
      <c r="L48" s="347">
        <v>1.1915574065937311</v>
      </c>
      <c r="M48" s="347">
        <v>1.1915438665421174</v>
      </c>
    </row>
    <row r="49" spans="1:14" x14ac:dyDescent="0.35">
      <c r="A49" s="355" t="s">
        <v>211</v>
      </c>
      <c r="B49" s="358" t="s">
        <v>218</v>
      </c>
      <c r="C49" s="7" t="s">
        <v>218</v>
      </c>
      <c r="D49" s="358" t="s">
        <v>5</v>
      </c>
      <c r="E49" s="358" t="s">
        <v>5</v>
      </c>
      <c r="F49" s="7">
        <v>0.29703000000000002</v>
      </c>
      <c r="G49" s="7">
        <v>0.29703000000000002</v>
      </c>
      <c r="H49" s="7">
        <v>0.29703000000000002</v>
      </c>
      <c r="I49" s="7">
        <v>0.29703000000000002</v>
      </c>
      <c r="J49" s="7">
        <v>0.29703000000000002</v>
      </c>
      <c r="K49" s="7">
        <v>0.29703000000000002</v>
      </c>
      <c r="L49" s="7">
        <v>0.29703000000000002</v>
      </c>
      <c r="M49" s="7">
        <v>0.29703000000000002</v>
      </c>
      <c r="N49" s="7" t="s">
        <v>224</v>
      </c>
    </row>
    <row r="50" spans="1:14" x14ac:dyDescent="0.35">
      <c r="A50" s="355" t="s">
        <v>219</v>
      </c>
      <c r="B50" s="358" t="s">
        <v>220</v>
      </c>
      <c r="C50" s="7" t="s">
        <v>214</v>
      </c>
      <c r="D50" s="358" t="s">
        <v>4</v>
      </c>
      <c r="E50" s="358" t="s">
        <v>4</v>
      </c>
      <c r="F50" s="7">
        <v>3.5669509566285473</v>
      </c>
      <c r="G50" s="7">
        <v>3.526926572702231</v>
      </c>
      <c r="H50" s="7">
        <v>3.5115278087519215</v>
      </c>
      <c r="I50" s="7">
        <v>3.5056033719977195</v>
      </c>
      <c r="J50" s="7">
        <v>3.50332403639859</v>
      </c>
      <c r="K50" s="7">
        <v>3.5024470972077419</v>
      </c>
      <c r="L50" s="7">
        <v>3.5021097083893782</v>
      </c>
      <c r="M50" s="7">
        <v>3.501979903249016</v>
      </c>
    </row>
    <row r="51" spans="1:14" x14ac:dyDescent="0.35">
      <c r="A51" s="355" t="s">
        <v>219</v>
      </c>
      <c r="B51" s="358" t="s">
        <v>220</v>
      </c>
      <c r="C51" s="7" t="s">
        <v>214</v>
      </c>
      <c r="D51" s="358" t="s">
        <v>5</v>
      </c>
      <c r="E51" s="358" t="s">
        <v>5</v>
      </c>
      <c r="F51" s="7">
        <v>3.1320458099370589</v>
      </c>
      <c r="G51" s="7">
        <v>3.1022005734180529</v>
      </c>
      <c r="H51" s="7">
        <v>3.0907180793203697</v>
      </c>
      <c r="I51" s="7">
        <v>3.0863003669454194</v>
      </c>
      <c r="J51" s="7">
        <v>3.0846007202953309</v>
      </c>
      <c r="K51" s="7">
        <v>3.0839468074802872</v>
      </c>
      <c r="L51" s="7">
        <v>3.0836952246176632</v>
      </c>
      <c r="M51" s="7">
        <v>3.083598431994381</v>
      </c>
    </row>
    <row r="52" spans="1:14" x14ac:dyDescent="0.35">
      <c r="A52" s="355" t="s">
        <v>219</v>
      </c>
      <c r="B52" s="358" t="s">
        <v>221</v>
      </c>
      <c r="C52" s="7" t="s">
        <v>214</v>
      </c>
      <c r="D52" s="358" t="s">
        <v>4</v>
      </c>
      <c r="E52" s="358" t="s">
        <v>4</v>
      </c>
      <c r="F52" s="7">
        <v>5.5751558635001253</v>
      </c>
      <c r="G52" s="7">
        <v>5.4321470454785548</v>
      </c>
      <c r="H52" s="7">
        <v>5.3771266100464672</v>
      </c>
      <c r="I52" s="7">
        <v>5.3559583467392367</v>
      </c>
      <c r="J52" s="7">
        <v>5.3478141841580928</v>
      </c>
      <c r="K52" s="7">
        <v>5.3446808433079038</v>
      </c>
      <c r="L52" s="7">
        <v>5.3434753387780463</v>
      </c>
      <c r="M52" s="7">
        <v>5.3430115395168141</v>
      </c>
    </row>
    <row r="53" spans="1:14" x14ac:dyDescent="0.35">
      <c r="A53" s="355" t="s">
        <v>219</v>
      </c>
      <c r="B53" s="358" t="s">
        <v>221</v>
      </c>
      <c r="C53" s="7" t="s">
        <v>214</v>
      </c>
      <c r="D53" s="358" t="s">
        <v>5</v>
      </c>
      <c r="E53" s="358" t="s">
        <v>5</v>
      </c>
      <c r="F53" s="7">
        <v>4.999306609009702</v>
      </c>
      <c r="G53" s="7">
        <v>4.9055554146836897</v>
      </c>
      <c r="H53" s="7">
        <v>4.869486089690616</v>
      </c>
      <c r="I53" s="7">
        <v>4.855608973619626</v>
      </c>
      <c r="J53" s="7">
        <v>4.8502699674007772</v>
      </c>
      <c r="K53" s="7">
        <v>4.8482158671641651</v>
      </c>
      <c r="L53" s="7">
        <v>4.8474255838026004</v>
      </c>
      <c r="M53" s="7">
        <v>4.8471215344770435</v>
      </c>
    </row>
    <row r="54" spans="1:14" x14ac:dyDescent="0.35">
      <c r="A54" s="355" t="s">
        <v>219</v>
      </c>
      <c r="B54" s="358" t="s">
        <v>222</v>
      </c>
      <c r="C54" s="7" t="s">
        <v>214</v>
      </c>
      <c r="D54" s="358" t="s">
        <v>4</v>
      </c>
      <c r="E54" s="358" t="s">
        <v>4</v>
      </c>
      <c r="F54" s="361">
        <v>18.204531342338345</v>
      </c>
      <c r="G54" s="361">
        <v>17.85555920486636</v>
      </c>
      <c r="H54" s="361">
        <v>17.721297561262823</v>
      </c>
      <c r="I54" s="361">
        <v>17.669642466177848</v>
      </c>
      <c r="J54" s="361">
        <v>17.649768965626066</v>
      </c>
      <c r="K54" s="361">
        <v>17.642122943030778</v>
      </c>
      <c r="L54" s="361">
        <v>17.63918125385149</v>
      </c>
      <c r="M54" s="362">
        <v>17.638049484343924</v>
      </c>
    </row>
    <row r="55" spans="1:14" x14ac:dyDescent="0.35">
      <c r="A55" s="355" t="s">
        <v>219</v>
      </c>
      <c r="B55" s="358" t="s">
        <v>222</v>
      </c>
      <c r="C55" s="7" t="s">
        <v>214</v>
      </c>
      <c r="D55" s="358" t="s">
        <v>5</v>
      </c>
      <c r="E55" s="358" t="s">
        <v>5</v>
      </c>
      <c r="F55" s="7">
        <v>16.141720239791916</v>
      </c>
      <c r="G55" s="7">
        <v>15.897487612626772</v>
      </c>
      <c r="H55" s="7">
        <v>15.803522878988305</v>
      </c>
      <c r="I55" s="7">
        <v>15.767371398040684</v>
      </c>
      <c r="J55" s="7">
        <v>15.753462673734237</v>
      </c>
      <c r="K55" s="7">
        <v>15.748111506734659</v>
      </c>
      <c r="L55" s="7">
        <v>15.746052727825361</v>
      </c>
      <c r="M55" s="7">
        <v>15.745260644416694</v>
      </c>
    </row>
    <row r="56" spans="1:14" x14ac:dyDescent="0.35">
      <c r="A56" s="355" t="s">
        <v>219</v>
      </c>
      <c r="B56" s="358" t="s">
        <v>218</v>
      </c>
      <c r="C56" s="7" t="s">
        <v>218</v>
      </c>
      <c r="D56" s="358" t="s">
        <v>5</v>
      </c>
      <c r="E56" s="358" t="s">
        <v>5</v>
      </c>
      <c r="F56" s="361">
        <v>0.33</v>
      </c>
      <c r="G56" s="361">
        <v>0.33</v>
      </c>
      <c r="H56" s="361">
        <v>0.33</v>
      </c>
      <c r="I56" s="361">
        <v>0.33</v>
      </c>
      <c r="J56" s="361">
        <v>0.33</v>
      </c>
      <c r="K56" s="361">
        <v>0.33</v>
      </c>
      <c r="L56" s="361">
        <v>0.33</v>
      </c>
      <c r="M56" s="362">
        <v>0.33</v>
      </c>
      <c r="N56" s="7" t="s">
        <v>225</v>
      </c>
    </row>
    <row r="58" spans="1:14" x14ac:dyDescent="0.35">
      <c r="A58" s="2" t="s">
        <v>226</v>
      </c>
      <c r="B58" s="2"/>
      <c r="C58" s="2"/>
      <c r="D58" s="2"/>
      <c r="E58" s="2"/>
      <c r="F58" s="2"/>
      <c r="G58" s="2"/>
      <c r="H58" s="2"/>
      <c r="I58" s="2"/>
      <c r="J58" s="2"/>
      <c r="K58" s="2"/>
      <c r="L58" s="2"/>
    </row>
    <row r="59" spans="1:14" x14ac:dyDescent="0.35">
      <c r="A59" s="354" t="s">
        <v>206</v>
      </c>
      <c r="B59" s="354" t="s">
        <v>207</v>
      </c>
      <c r="C59" s="356">
        <v>2015</v>
      </c>
      <c r="D59" s="356">
        <v>2020</v>
      </c>
      <c r="E59" s="356">
        <v>2025</v>
      </c>
      <c r="F59" s="356">
        <v>2030</v>
      </c>
      <c r="G59" s="356">
        <v>2035</v>
      </c>
      <c r="H59" s="356">
        <v>2040</v>
      </c>
      <c r="I59" s="356">
        <v>2045</v>
      </c>
      <c r="J59" s="356">
        <v>2050</v>
      </c>
    </row>
    <row r="60" spans="1:14" x14ac:dyDescent="0.35">
      <c r="A60" s="354" t="s">
        <v>211</v>
      </c>
      <c r="B60" s="356" t="s">
        <v>212</v>
      </c>
      <c r="C60" s="7">
        <v>1.67</v>
      </c>
      <c r="D60" s="7">
        <v>1.67</v>
      </c>
      <c r="E60" s="7">
        <v>1.67</v>
      </c>
      <c r="F60" s="7">
        <v>1.67</v>
      </c>
      <c r="G60" s="7">
        <v>1.67</v>
      </c>
      <c r="H60" s="7">
        <v>1.67</v>
      </c>
      <c r="I60" s="7">
        <v>1.67</v>
      </c>
      <c r="J60" s="7">
        <v>1.67</v>
      </c>
    </row>
    <row r="61" spans="1:14" x14ac:dyDescent="0.35">
      <c r="A61" s="355" t="s">
        <v>211</v>
      </c>
      <c r="B61" s="358" t="s">
        <v>214</v>
      </c>
      <c r="C61" s="7">
        <v>17.62</v>
      </c>
      <c r="D61" s="7">
        <v>17.62</v>
      </c>
      <c r="E61" s="7">
        <v>17.62</v>
      </c>
      <c r="F61" s="7">
        <v>17.62</v>
      </c>
      <c r="G61" s="7">
        <v>17.62</v>
      </c>
      <c r="H61" s="7">
        <v>17.62</v>
      </c>
      <c r="I61" s="7">
        <v>17.62</v>
      </c>
      <c r="J61" s="7">
        <v>17.62</v>
      </c>
    </row>
    <row r="62" spans="1:14" x14ac:dyDescent="0.35">
      <c r="A62" s="355" t="s">
        <v>211</v>
      </c>
      <c r="B62" s="358" t="s">
        <v>215</v>
      </c>
      <c r="C62" s="7">
        <v>1.1000000000000001</v>
      </c>
      <c r="D62" s="7">
        <v>1.1000000000000001</v>
      </c>
      <c r="E62" s="7">
        <v>1.1000000000000001</v>
      </c>
      <c r="F62" s="7">
        <v>1.1000000000000001</v>
      </c>
      <c r="G62" s="7">
        <v>1.1000000000000001</v>
      </c>
      <c r="H62" s="7">
        <v>1.1000000000000001</v>
      </c>
      <c r="I62" s="7">
        <v>1.1000000000000001</v>
      </c>
      <c r="J62" s="7">
        <v>1.1000000000000001</v>
      </c>
    </row>
    <row r="63" spans="1:14" x14ac:dyDescent="0.35">
      <c r="A63" s="355" t="s">
        <v>211</v>
      </c>
      <c r="B63" s="358" t="s">
        <v>217</v>
      </c>
      <c r="C63" s="7">
        <v>1.6</v>
      </c>
      <c r="D63" s="7">
        <v>1.6</v>
      </c>
      <c r="E63" s="7">
        <v>1.6</v>
      </c>
      <c r="F63" s="7">
        <v>1.6</v>
      </c>
      <c r="G63" s="7">
        <v>1.6</v>
      </c>
      <c r="H63" s="7">
        <v>1.6</v>
      </c>
      <c r="I63" s="7">
        <v>1.6</v>
      </c>
      <c r="J63" s="7">
        <v>1.6</v>
      </c>
    </row>
    <row r="64" spans="1:14" x14ac:dyDescent="0.35">
      <c r="A64" s="355" t="s">
        <v>219</v>
      </c>
      <c r="B64" s="358" t="s">
        <v>220</v>
      </c>
      <c r="C64" s="347">
        <v>0.3</v>
      </c>
      <c r="D64" s="347">
        <v>0.3</v>
      </c>
      <c r="E64" s="347">
        <v>0.3</v>
      </c>
      <c r="F64" s="347">
        <v>0.3</v>
      </c>
      <c r="G64" s="347">
        <v>0.3</v>
      </c>
      <c r="H64" s="347">
        <v>0.3</v>
      </c>
      <c r="I64" s="347">
        <v>0.3</v>
      </c>
      <c r="J64" s="347">
        <v>0.3</v>
      </c>
    </row>
    <row r="65" spans="1:13" x14ac:dyDescent="0.35">
      <c r="A65" s="355" t="s">
        <v>219</v>
      </c>
      <c r="B65" s="358" t="s">
        <v>221</v>
      </c>
      <c r="C65" s="7">
        <v>1.7</v>
      </c>
      <c r="D65" s="7">
        <v>1.7</v>
      </c>
      <c r="E65" s="7">
        <v>1.7</v>
      </c>
      <c r="F65" s="7">
        <v>1.7</v>
      </c>
      <c r="G65" s="7">
        <v>1.7</v>
      </c>
      <c r="H65" s="7">
        <v>1.7</v>
      </c>
      <c r="I65" s="7">
        <v>1.7</v>
      </c>
      <c r="J65" s="7">
        <v>1.7</v>
      </c>
    </row>
    <row r="66" spans="1:13" x14ac:dyDescent="0.35">
      <c r="A66" s="355" t="s">
        <v>219</v>
      </c>
      <c r="B66" s="358" t="s">
        <v>222</v>
      </c>
      <c r="C66" s="7">
        <v>8.1999999999999993</v>
      </c>
      <c r="D66" s="7">
        <v>8.1999999999999993</v>
      </c>
      <c r="E66" s="7">
        <v>8.1999999999999993</v>
      </c>
      <c r="F66" s="7">
        <v>8.1999999999999993</v>
      </c>
      <c r="G66" s="7">
        <v>8.1999999999999993</v>
      </c>
      <c r="H66" s="7">
        <v>8.1999999999999993</v>
      </c>
      <c r="I66" s="7">
        <v>8.1999999999999993</v>
      </c>
      <c r="J66" s="7">
        <v>8.1999999999999993</v>
      </c>
    </row>
    <row r="67" spans="1:13" x14ac:dyDescent="0.35">
      <c r="A67" s="355"/>
      <c r="B67" s="358"/>
    </row>
    <row r="69" spans="1:13" x14ac:dyDescent="0.35">
      <c r="A69" s="2" t="s">
        <v>227</v>
      </c>
      <c r="B69" s="2"/>
      <c r="C69" s="2"/>
      <c r="D69" s="2"/>
      <c r="E69" s="2"/>
      <c r="F69" s="2"/>
      <c r="G69" s="2"/>
      <c r="H69" s="2"/>
      <c r="I69" s="2"/>
    </row>
    <row r="70" spans="1:13" x14ac:dyDescent="0.35">
      <c r="B70" s="7">
        <v>2015</v>
      </c>
      <c r="C70" s="7">
        <v>2020</v>
      </c>
      <c r="D70" s="7">
        <v>2025</v>
      </c>
      <c r="E70" s="7">
        <v>2030</v>
      </c>
      <c r="F70" s="7">
        <v>2035</v>
      </c>
      <c r="G70" s="7">
        <v>2040</v>
      </c>
      <c r="H70" s="7">
        <v>2045</v>
      </c>
      <c r="I70" s="7">
        <v>2050</v>
      </c>
    </row>
    <row r="71" spans="1:13" x14ac:dyDescent="0.35">
      <c r="A71" s="7" t="s">
        <v>228</v>
      </c>
      <c r="B71" s="360">
        <v>3.9122072763487802E-2</v>
      </c>
      <c r="C71" s="360">
        <v>4.1848978866078634E-2</v>
      </c>
      <c r="D71" s="360">
        <v>4.3906780784412139E-2</v>
      </c>
      <c r="E71" s="360">
        <v>4.6098171914161108E-2</v>
      </c>
      <c r="F71" s="360">
        <v>4.8342006132399432E-2</v>
      </c>
      <c r="G71" s="360">
        <v>5.0524829209452601E-2</v>
      </c>
      <c r="H71" s="360">
        <v>5.2518653369390274E-2</v>
      </c>
      <c r="I71" s="360">
        <v>5.4185088500186024E-2</v>
      </c>
    </row>
    <row r="72" spans="1:13" x14ac:dyDescent="0.35">
      <c r="A72" s="7" t="s">
        <v>229</v>
      </c>
      <c r="B72" s="360">
        <v>0.11301932131674254</v>
      </c>
      <c r="C72" s="360">
        <v>0.1208970500575605</v>
      </c>
      <c r="D72" s="360">
        <v>0.1268418111549684</v>
      </c>
      <c r="E72" s="360">
        <v>0.13317249664090988</v>
      </c>
      <c r="F72" s="360">
        <v>0.13965468438248724</v>
      </c>
      <c r="G72" s="360">
        <v>0.14596061771619642</v>
      </c>
      <c r="H72" s="360">
        <v>0.1517205541782386</v>
      </c>
      <c r="I72" s="360">
        <v>0.15653470011164852</v>
      </c>
    </row>
    <row r="73" spans="1:13" x14ac:dyDescent="0.35">
      <c r="A73" s="7" t="s">
        <v>230</v>
      </c>
      <c r="B73" s="360">
        <v>0.22408253899531069</v>
      </c>
      <c r="C73" s="360">
        <v>0.23970165117181708</v>
      </c>
      <c r="D73" s="360">
        <v>0.25148828327071621</v>
      </c>
      <c r="E73" s="360">
        <v>0.26404008468611168</v>
      </c>
      <c r="F73" s="360">
        <v>0.27689226845835452</v>
      </c>
      <c r="G73" s="360">
        <v>0.2893949939719202</v>
      </c>
      <c r="H73" s="360">
        <v>0.30081517568800764</v>
      </c>
      <c r="I73" s="360">
        <v>0.31036014579828775</v>
      </c>
    </row>
    <row r="74" spans="1:13" x14ac:dyDescent="0.35">
      <c r="A74" s="7" t="s">
        <v>218</v>
      </c>
      <c r="B74" s="360">
        <v>0.62377606692445897</v>
      </c>
      <c r="C74" s="360">
        <v>0.59755231990454372</v>
      </c>
      <c r="D74" s="360">
        <v>0.57776312478990333</v>
      </c>
      <c r="E74" s="360">
        <v>0.55668924675881737</v>
      </c>
      <c r="F74" s="360">
        <v>0.53511104102675877</v>
      </c>
      <c r="G74" s="360">
        <v>0.51411955910243068</v>
      </c>
      <c r="H74" s="360">
        <v>0.49494561676436355</v>
      </c>
      <c r="I74" s="360">
        <v>0.47892006558987771</v>
      </c>
    </row>
    <row r="76" spans="1:13" x14ac:dyDescent="0.35">
      <c r="A76" s="2" t="s">
        <v>232</v>
      </c>
      <c r="B76" s="2"/>
      <c r="C76" s="2"/>
      <c r="D76" s="2"/>
      <c r="E76" s="2"/>
      <c r="F76" s="2"/>
      <c r="G76" s="2"/>
      <c r="H76" s="2"/>
      <c r="I76" s="2"/>
      <c r="J76" s="2"/>
      <c r="K76" s="349"/>
      <c r="L76" s="349"/>
      <c r="M76" s="349"/>
    </row>
    <row r="77" spans="1:13" x14ac:dyDescent="0.35">
      <c r="A77" s="354" t="s">
        <v>206</v>
      </c>
      <c r="B77" s="354" t="s">
        <v>207</v>
      </c>
      <c r="C77" s="7" t="s">
        <v>208</v>
      </c>
      <c r="D77" s="354" t="s">
        <v>209</v>
      </c>
      <c r="E77" s="355" t="s">
        <v>210</v>
      </c>
      <c r="F77" s="356">
        <v>2015</v>
      </c>
      <c r="G77" s="356">
        <v>2020</v>
      </c>
      <c r="H77" s="356">
        <v>2025</v>
      </c>
      <c r="I77" s="356">
        <v>2030</v>
      </c>
      <c r="J77" s="356">
        <v>2035</v>
      </c>
      <c r="K77" s="356">
        <v>2040</v>
      </c>
      <c r="L77" s="356">
        <v>2045</v>
      </c>
      <c r="M77" s="356">
        <v>2050</v>
      </c>
    </row>
    <row r="78" spans="1:13" x14ac:dyDescent="0.35">
      <c r="A78" s="354" t="s">
        <v>211</v>
      </c>
      <c r="B78" s="356" t="s">
        <v>212</v>
      </c>
      <c r="C78" s="7" t="s">
        <v>212</v>
      </c>
      <c r="D78" s="356" t="s">
        <v>4</v>
      </c>
      <c r="E78" s="356" t="s">
        <v>4</v>
      </c>
      <c r="F78" s="365">
        <f>F21*B$3/C$60*F41</f>
        <v>414062892184.16162</v>
      </c>
      <c r="G78" s="365">
        <f t="shared" ref="G78:M81" si="1">G21*C$3/D$60*G41</f>
        <v>590684497797.44348</v>
      </c>
      <c r="H78" s="365">
        <f t="shared" si="1"/>
        <v>677646638267.17566</v>
      </c>
      <c r="I78" s="365">
        <f t="shared" si="1"/>
        <v>765751644032.37573</v>
      </c>
      <c r="J78" s="365">
        <f t="shared" si="1"/>
        <v>1075824330828.535</v>
      </c>
      <c r="K78" s="365">
        <f t="shared" si="1"/>
        <v>1457644499951.075</v>
      </c>
      <c r="L78" s="365">
        <f t="shared" si="1"/>
        <v>1843207065612.3892</v>
      </c>
      <c r="M78" s="365">
        <f t="shared" si="1"/>
        <v>2248897335835.8833</v>
      </c>
    </row>
    <row r="79" spans="1:13" x14ac:dyDescent="0.35">
      <c r="A79" s="354" t="s">
        <v>211</v>
      </c>
      <c r="B79" s="356" t="s">
        <v>212</v>
      </c>
      <c r="C79" s="7" t="s">
        <v>212</v>
      </c>
      <c r="D79" s="356" t="s">
        <v>5</v>
      </c>
      <c r="E79" s="356" t="s">
        <v>5</v>
      </c>
      <c r="F79" s="365">
        <f t="shared" ref="F79:F81" si="2">F22*B$3/C$60*F42</f>
        <v>44994233350.893776</v>
      </c>
      <c r="G79" s="365">
        <f t="shared" si="1"/>
        <v>69186268004.558685</v>
      </c>
      <c r="H79" s="365">
        <f t="shared" si="1"/>
        <v>83579313156.049637</v>
      </c>
      <c r="I79" s="365">
        <f t="shared" si="1"/>
        <v>98320066242.799805</v>
      </c>
      <c r="J79" s="365">
        <f t="shared" si="1"/>
        <v>144099645940.51706</v>
      </c>
      <c r="K79" s="365">
        <f t="shared" si="1"/>
        <v>204763415735.24957</v>
      </c>
      <c r="L79" s="365">
        <f t="shared" si="1"/>
        <v>268547734091.32504</v>
      </c>
      <c r="M79" s="365">
        <f t="shared" si="1"/>
        <v>333711902912.4353</v>
      </c>
    </row>
    <row r="80" spans="1:13" x14ac:dyDescent="0.35">
      <c r="A80" s="354" t="s">
        <v>211</v>
      </c>
      <c r="B80" s="356" t="s">
        <v>212</v>
      </c>
      <c r="C80" s="7" t="s">
        <v>212</v>
      </c>
      <c r="D80" s="356" t="s">
        <v>3</v>
      </c>
      <c r="E80" s="356" t="s">
        <v>3</v>
      </c>
      <c r="F80" s="365">
        <f t="shared" si="2"/>
        <v>5135544925.9433136</v>
      </c>
      <c r="G80" s="365">
        <f t="shared" si="1"/>
        <v>7486282244.0579786</v>
      </c>
      <c r="H80" s="365">
        <f t="shared" si="1"/>
        <v>8684022482.6021595</v>
      </c>
      <c r="I80" s="365">
        <f t="shared" si="1"/>
        <v>9868830400.8408432</v>
      </c>
      <c r="J80" s="365">
        <f t="shared" si="1"/>
        <v>13905209803.026892</v>
      </c>
      <c r="K80" s="365">
        <f t="shared" si="1"/>
        <v>18868250657.980148</v>
      </c>
      <c r="L80" s="365">
        <f t="shared" si="1"/>
        <v>23877225289.880695</v>
      </c>
      <c r="M80" s="365">
        <f t="shared" si="1"/>
        <v>29143936501.895279</v>
      </c>
    </row>
    <row r="81" spans="1:14" x14ac:dyDescent="0.35">
      <c r="A81" s="354" t="s">
        <v>211</v>
      </c>
      <c r="B81" s="356" t="s">
        <v>212</v>
      </c>
      <c r="C81" s="7" t="s">
        <v>212</v>
      </c>
      <c r="D81" s="356" t="s">
        <v>213</v>
      </c>
      <c r="E81" s="356" t="s">
        <v>5</v>
      </c>
      <c r="F81" s="365">
        <f t="shared" si="2"/>
        <v>5135544925.9433136</v>
      </c>
      <c r="G81" s="365">
        <f t="shared" si="1"/>
        <v>7486282244.0579786</v>
      </c>
      <c r="H81" s="365">
        <f t="shared" si="1"/>
        <v>8684022482.6021595</v>
      </c>
      <c r="I81" s="365">
        <f t="shared" si="1"/>
        <v>9868830400.8408432</v>
      </c>
      <c r="J81" s="365">
        <f t="shared" si="1"/>
        <v>13905209803.026892</v>
      </c>
      <c r="K81" s="365">
        <f t="shared" si="1"/>
        <v>18868250657.980148</v>
      </c>
      <c r="L81" s="365">
        <f t="shared" si="1"/>
        <v>23877225289.880695</v>
      </c>
      <c r="M81" s="365">
        <f t="shared" si="1"/>
        <v>29143936501.895279</v>
      </c>
    </row>
    <row r="82" spans="1:14" x14ac:dyDescent="0.35">
      <c r="A82" s="355" t="s">
        <v>211</v>
      </c>
      <c r="B82" s="358" t="s">
        <v>214</v>
      </c>
      <c r="C82" s="7" t="s">
        <v>214</v>
      </c>
      <c r="D82" s="358" t="s">
        <v>4</v>
      </c>
      <c r="E82" s="358" t="s">
        <v>4</v>
      </c>
      <c r="F82" s="351">
        <f>B$4*F25/C$61*F45</f>
        <v>88991902946.602036</v>
      </c>
      <c r="G82" s="351">
        <f t="shared" ref="G82:M82" si="3">C$4*G25/D$61*G45</f>
        <v>99356940749.142853</v>
      </c>
      <c r="H82" s="351">
        <f t="shared" si="3"/>
        <v>106309387413.38687</v>
      </c>
      <c r="I82" s="351">
        <f t="shared" si="3"/>
        <v>113745835568.84584</v>
      </c>
      <c r="J82" s="351">
        <f t="shared" si="3"/>
        <v>129819975949.16425</v>
      </c>
      <c r="K82" s="351">
        <f t="shared" si="3"/>
        <v>136820672835.6163</v>
      </c>
      <c r="L82" s="351">
        <f t="shared" si="3"/>
        <v>142790312634.69788</v>
      </c>
      <c r="M82" s="351">
        <f t="shared" si="3"/>
        <v>149420209797.67535</v>
      </c>
    </row>
    <row r="83" spans="1:14" x14ac:dyDescent="0.35">
      <c r="A83" s="355" t="s">
        <v>211</v>
      </c>
      <c r="B83" s="358" t="s">
        <v>214</v>
      </c>
      <c r="C83" s="7" t="s">
        <v>214</v>
      </c>
      <c r="D83" s="358" t="s">
        <v>5</v>
      </c>
      <c r="E83" s="358" t="s">
        <v>5</v>
      </c>
      <c r="F83" s="351">
        <f>B$4*F26/C$61*F46</f>
        <v>170271174304.49854</v>
      </c>
      <c r="G83" s="351">
        <f t="shared" ref="G83:M83" si="4">C$4*G26/D$61*G46</f>
        <v>190102946633.35995</v>
      </c>
      <c r="H83" s="351">
        <f t="shared" si="4"/>
        <v>203405294584.28015</v>
      </c>
      <c r="I83" s="351">
        <f t="shared" si="4"/>
        <v>217633698721.72501</v>
      </c>
      <c r="J83" s="351">
        <f t="shared" si="4"/>
        <v>248388887316.0675</v>
      </c>
      <c r="K83" s="351">
        <f t="shared" si="4"/>
        <v>261783554025.4791</v>
      </c>
      <c r="L83" s="351">
        <f t="shared" si="4"/>
        <v>273205464841.05521</v>
      </c>
      <c r="M83" s="351">
        <f t="shared" si="4"/>
        <v>285890668079.55212</v>
      </c>
    </row>
    <row r="84" spans="1:14" x14ac:dyDescent="0.35">
      <c r="A84" s="355" t="s">
        <v>211</v>
      </c>
      <c r="B84" s="358" t="s">
        <v>233</v>
      </c>
      <c r="C84" s="7" t="s">
        <v>216</v>
      </c>
      <c r="D84" s="358" t="s">
        <v>4</v>
      </c>
      <c r="E84" s="358" t="s">
        <v>4</v>
      </c>
      <c r="F84" s="351">
        <v>1</v>
      </c>
      <c r="G84" s="351">
        <v>1</v>
      </c>
      <c r="H84" s="351">
        <v>1</v>
      </c>
      <c r="I84" s="351">
        <v>1</v>
      </c>
      <c r="J84" s="351">
        <v>1</v>
      </c>
      <c r="K84" s="351">
        <v>1</v>
      </c>
      <c r="L84" s="351">
        <v>1</v>
      </c>
      <c r="M84" s="351">
        <v>1</v>
      </c>
      <c r="N84" s="7" t="s">
        <v>234</v>
      </c>
    </row>
    <row r="85" spans="1:14" x14ac:dyDescent="0.35">
      <c r="A85" s="355" t="s">
        <v>211</v>
      </c>
      <c r="B85" s="358" t="s">
        <v>218</v>
      </c>
      <c r="C85" s="7" t="s">
        <v>218</v>
      </c>
      <c r="D85" s="358" t="s">
        <v>5</v>
      </c>
      <c r="E85" s="358" t="s">
        <v>5</v>
      </c>
      <c r="F85" s="351">
        <v>0.66</v>
      </c>
      <c r="G85" s="351">
        <v>0.66</v>
      </c>
      <c r="H85" s="351">
        <v>0.66</v>
      </c>
      <c r="I85" s="351">
        <v>0.66</v>
      </c>
      <c r="J85" s="351">
        <v>0.66</v>
      </c>
      <c r="K85" s="351">
        <v>0.66</v>
      </c>
      <c r="L85" s="351">
        <v>0.66</v>
      </c>
      <c r="M85" s="351">
        <v>0.66</v>
      </c>
      <c r="N85" s="7" t="s">
        <v>234</v>
      </c>
    </row>
    <row r="86" spans="1:14" x14ac:dyDescent="0.35">
      <c r="A86" s="355" t="s">
        <v>211</v>
      </c>
      <c r="B86" s="358" t="s">
        <v>218</v>
      </c>
      <c r="C86" s="7" t="s">
        <v>218</v>
      </c>
      <c r="D86" s="358" t="s">
        <v>2</v>
      </c>
      <c r="E86" s="358" t="s">
        <v>2</v>
      </c>
      <c r="F86" s="351">
        <v>0.34</v>
      </c>
      <c r="G86" s="351">
        <v>0.34</v>
      </c>
      <c r="H86" s="351">
        <v>0.34</v>
      </c>
      <c r="I86" s="351">
        <v>0.34</v>
      </c>
      <c r="J86" s="351">
        <v>0.34</v>
      </c>
      <c r="K86" s="351">
        <v>0.34</v>
      </c>
      <c r="L86" s="351">
        <v>0.34</v>
      </c>
      <c r="M86" s="351">
        <v>0.34</v>
      </c>
      <c r="N86" s="7" t="s">
        <v>234</v>
      </c>
    </row>
    <row r="87" spans="1:14" x14ac:dyDescent="0.35">
      <c r="A87" s="355" t="s">
        <v>219</v>
      </c>
      <c r="B87" s="358" t="s">
        <v>220</v>
      </c>
      <c r="C87" s="7" t="s">
        <v>214</v>
      </c>
      <c r="D87" s="358" t="s">
        <v>4</v>
      </c>
      <c r="E87" s="358" t="s">
        <v>4</v>
      </c>
      <c r="F87" s="351">
        <f>B$13*B$71*F31/C$64*F50</f>
        <v>60422330731.148933</v>
      </c>
      <c r="G87" s="351">
        <f t="shared" ref="G87:M87" si="5">C$13*C$71*G31/D$64*G50</f>
        <v>73594647482.856567</v>
      </c>
      <c r="H87" s="351">
        <f t="shared" si="5"/>
        <v>83789101034.471848</v>
      </c>
      <c r="I87" s="351">
        <f t="shared" si="5"/>
        <v>95224088515.664444</v>
      </c>
      <c r="J87" s="351">
        <f t="shared" si="5"/>
        <v>120545119681.74847</v>
      </c>
      <c r="K87" s="351">
        <f t="shared" si="5"/>
        <v>151304572161.79456</v>
      </c>
      <c r="L87" s="351">
        <f t="shared" si="5"/>
        <v>186632502063.07562</v>
      </c>
      <c r="M87" s="351">
        <f t="shared" si="5"/>
        <v>225363506016.22806</v>
      </c>
    </row>
    <row r="88" spans="1:14" x14ac:dyDescent="0.35">
      <c r="A88" s="355" t="s">
        <v>219</v>
      </c>
      <c r="B88" s="358" t="s">
        <v>220</v>
      </c>
      <c r="C88" s="7" t="s">
        <v>214</v>
      </c>
      <c r="D88" s="358" t="s">
        <v>5</v>
      </c>
      <c r="E88" s="358" t="s">
        <v>5</v>
      </c>
      <c r="F88" s="351">
        <f>B$13*B$71*F32/C$64*F51</f>
        <v>57357253566.600174</v>
      </c>
      <c r="G88" s="351">
        <f t="shared" ref="G88:M88" si="6">C$13*C$71*G32/D$64*G51</f>
        <v>66669520206.153374</v>
      </c>
      <c r="H88" s="351">
        <f t="shared" si="6"/>
        <v>74552854954.224976</v>
      </c>
      <c r="I88" s="351">
        <f t="shared" si="6"/>
        <v>84143755136.150681</v>
      </c>
      <c r="J88" s="351">
        <f t="shared" si="6"/>
        <v>106235570707.36653</v>
      </c>
      <c r="K88" s="351">
        <f t="shared" si="6"/>
        <v>133207328893.89734</v>
      </c>
      <c r="L88" s="351">
        <f t="shared" si="6"/>
        <v>164245102385.66431</v>
      </c>
      <c r="M88" s="351">
        <f t="shared" si="6"/>
        <v>198300122464.74011</v>
      </c>
    </row>
    <row r="89" spans="1:14" x14ac:dyDescent="0.35">
      <c r="A89" s="355" t="s">
        <v>219</v>
      </c>
      <c r="B89" s="358" t="s">
        <v>221</v>
      </c>
      <c r="C89" s="7" t="s">
        <v>214</v>
      </c>
      <c r="D89" s="358" t="s">
        <v>4</v>
      </c>
      <c r="E89" s="358" t="s">
        <v>4</v>
      </c>
      <c r="F89" s="351">
        <f>B$13*B$72*F34/C$65*F53</f>
        <v>84802413170.58493</v>
      </c>
      <c r="G89" s="351">
        <f t="shared" ref="G89:M89" si="7">C$13*C$72*G34/D$65*G53</f>
        <v>100370753586.43456</v>
      </c>
      <c r="H89" s="351">
        <f t="shared" si="7"/>
        <v>113031742392.78244</v>
      </c>
      <c r="I89" s="351">
        <f t="shared" si="7"/>
        <v>127920103570.56686</v>
      </c>
      <c r="J89" s="351">
        <f t="shared" si="7"/>
        <v>161674633606.99268</v>
      </c>
      <c r="K89" s="351">
        <f t="shared" si="7"/>
        <v>202803394546.46478</v>
      </c>
      <c r="L89" s="351">
        <f t="shared" si="7"/>
        <v>250096111050.38022</v>
      </c>
      <c r="M89" s="351">
        <f t="shared" si="7"/>
        <v>301969743578.12494</v>
      </c>
    </row>
    <row r="90" spans="1:14" x14ac:dyDescent="0.35">
      <c r="A90" s="355" t="s">
        <v>219</v>
      </c>
      <c r="B90" s="358" t="s">
        <v>221</v>
      </c>
      <c r="C90" s="7" t="s">
        <v>214</v>
      </c>
      <c r="D90" s="358" t="s">
        <v>5</v>
      </c>
      <c r="E90" s="358" t="s">
        <v>5</v>
      </c>
      <c r="F90" s="351">
        <f>B$13*B$72*F35/C$65*F54</f>
        <v>2936396742.9282436</v>
      </c>
      <c r="G90" s="351">
        <f t="shared" ref="G90:M90" si="8">C$13*C$72*G35/D$65*G54</f>
        <v>3703708169.0841446</v>
      </c>
      <c r="H90" s="351">
        <f t="shared" si="8"/>
        <v>4269180994.0686717</v>
      </c>
      <c r="I90" s="351">
        <f t="shared" si="8"/>
        <v>4874200739.7538414</v>
      </c>
      <c r="J90" s="351">
        <f t="shared" si="8"/>
        <v>6181104935.5054874</v>
      </c>
      <c r="K90" s="351">
        <f t="shared" si="8"/>
        <v>7763535026.2345724</v>
      </c>
      <c r="L90" s="351">
        <f t="shared" si="8"/>
        <v>9578698209.9541817</v>
      </c>
      <c r="M90" s="351">
        <f t="shared" si="8"/>
        <v>11567666663.173227</v>
      </c>
    </row>
    <row r="91" spans="1:14" x14ac:dyDescent="0.35">
      <c r="A91" s="355" t="s">
        <v>219</v>
      </c>
      <c r="B91" s="358" t="s">
        <v>222</v>
      </c>
      <c r="C91" s="7" t="s">
        <v>214</v>
      </c>
      <c r="D91" s="358" t="s">
        <v>4</v>
      </c>
      <c r="E91" s="358" t="s">
        <v>4</v>
      </c>
      <c r="F91" s="351">
        <f>B$13*B$73*F36/C$65*F55</f>
        <v>570010743350.57031</v>
      </c>
      <c r="G91" s="351">
        <f t="shared" ref="G91:M91" si="9">C$13*C$73*G36/D$65*G55</f>
        <v>674102533146.89197</v>
      </c>
      <c r="H91" s="351">
        <f t="shared" si="9"/>
        <v>758924691371.84412</v>
      </c>
      <c r="I91" s="351">
        <f t="shared" si="9"/>
        <v>858802288030.18481</v>
      </c>
      <c r="J91" s="351">
        <f t="shared" si="9"/>
        <v>1085374891012.1287</v>
      </c>
      <c r="K91" s="351">
        <f t="shared" si="9"/>
        <v>1361466031461.4102</v>
      </c>
      <c r="L91" s="351">
        <f t="shared" si="9"/>
        <v>1678943630197.3643</v>
      </c>
      <c r="M91" s="351">
        <f t="shared" si="9"/>
        <v>2027177043013.4041</v>
      </c>
    </row>
    <row r="92" spans="1:14" x14ac:dyDescent="0.35">
      <c r="A92" s="355" t="s">
        <v>219</v>
      </c>
      <c r="B92" s="358" t="s">
        <v>222</v>
      </c>
      <c r="C92" s="7" t="s">
        <v>214</v>
      </c>
      <c r="D92" s="358" t="s">
        <v>5</v>
      </c>
      <c r="E92" s="358" t="s">
        <v>5</v>
      </c>
      <c r="F92" s="351">
        <f>B$13*B$73*F37/C$65*F56</f>
        <v>11758789659.630457</v>
      </c>
      <c r="G92" s="351">
        <f t="shared" ref="G92:M92" si="10">C$13*C$73*G37/D$65*G56</f>
        <v>14128734826.596031</v>
      </c>
      <c r="H92" s="351">
        <f t="shared" si="10"/>
        <v>16005047826.68087</v>
      </c>
      <c r="I92" s="351">
        <f t="shared" si="10"/>
        <v>18154614788.439251</v>
      </c>
      <c r="J92" s="351">
        <f t="shared" si="10"/>
        <v>22965327185.507454</v>
      </c>
      <c r="K92" s="351">
        <f t="shared" si="10"/>
        <v>28817299785.04726</v>
      </c>
      <c r="L92" s="351">
        <f t="shared" si="10"/>
        <v>35541986776.174438</v>
      </c>
      <c r="M92" s="351">
        <f t="shared" si="10"/>
        <v>42916076364.183067</v>
      </c>
    </row>
    <row r="93" spans="1:14" x14ac:dyDescent="0.35">
      <c r="A93" s="355" t="s">
        <v>219</v>
      </c>
      <c r="B93" s="358" t="s">
        <v>218</v>
      </c>
      <c r="C93" s="7" t="s">
        <v>218</v>
      </c>
      <c r="D93" s="358" t="s">
        <v>5</v>
      </c>
      <c r="E93" s="358" t="s">
        <v>5</v>
      </c>
      <c r="F93" s="365">
        <v>0.33</v>
      </c>
      <c r="G93" s="365">
        <v>0.33</v>
      </c>
      <c r="H93" s="365">
        <v>0.33</v>
      </c>
      <c r="I93" s="365">
        <v>0.33</v>
      </c>
      <c r="J93" s="365">
        <v>0.33</v>
      </c>
      <c r="K93" s="365">
        <v>0.33</v>
      </c>
      <c r="L93" s="365">
        <v>0.33</v>
      </c>
      <c r="M93" s="366">
        <v>0.33</v>
      </c>
      <c r="N93" s="7" t="s">
        <v>234</v>
      </c>
    </row>
    <row r="95" spans="1:14" x14ac:dyDescent="0.35">
      <c r="A95" s="2" t="s">
        <v>236</v>
      </c>
      <c r="B95" s="2"/>
      <c r="C95" s="2"/>
      <c r="D95" s="2"/>
      <c r="E95" s="2"/>
      <c r="F95" s="2"/>
      <c r="G95" s="2"/>
      <c r="H95" s="2"/>
      <c r="I95" s="2"/>
      <c r="J95" s="2"/>
      <c r="K95" s="2"/>
      <c r="L95" s="2"/>
      <c r="M95" s="2"/>
    </row>
    <row r="96" spans="1:14" x14ac:dyDescent="0.35">
      <c r="A96" s="7" t="s">
        <v>206</v>
      </c>
      <c r="B96" s="7" t="s">
        <v>207</v>
      </c>
      <c r="C96" s="7" t="s">
        <v>209</v>
      </c>
      <c r="D96" s="356">
        <v>2015</v>
      </c>
      <c r="E96" s="356">
        <v>2020</v>
      </c>
      <c r="F96" s="356">
        <v>2025</v>
      </c>
      <c r="G96" s="356">
        <v>2030</v>
      </c>
      <c r="H96" s="356">
        <v>2035</v>
      </c>
      <c r="I96" s="356">
        <v>2040</v>
      </c>
      <c r="J96" s="356">
        <v>2045</v>
      </c>
      <c r="K96" s="356">
        <v>2050</v>
      </c>
    </row>
    <row r="97" spans="1:11" x14ac:dyDescent="0.35">
      <c r="A97" s="7" t="s">
        <v>235</v>
      </c>
      <c r="B97" s="7" t="s">
        <v>212</v>
      </c>
      <c r="C97" s="364" t="s">
        <v>2</v>
      </c>
      <c r="D97" s="360">
        <f>IFERROR(SUMIFS(F$78:F$93,$A$78:$A$93,$A97,$C$78:$C$93,$B97,$E$78:$E$93,$C97)/SUMIFS(F$78:F$93,$A$78:$A$93,$A97,$C$78:$C$93,$B97),0)</f>
        <v>0</v>
      </c>
      <c r="E97" s="360">
        <f t="shared" ref="E97:K103" si="11">IFERROR(SUMIFS(G$78:G$93,$A$78:$A$93,$A97,$C$78:$C$93,$B97,$E$78:$E$93,$C97)/SUMIFS(G$78:G$93,$A$78:$A$93,$A97,$C$78:$C$93,$B97),0)</f>
        <v>0</v>
      </c>
      <c r="F97" s="360">
        <f t="shared" si="11"/>
        <v>0</v>
      </c>
      <c r="G97" s="360">
        <f t="shared" si="11"/>
        <v>0</v>
      </c>
      <c r="H97" s="360">
        <f t="shared" si="11"/>
        <v>0</v>
      </c>
      <c r="I97" s="360">
        <f t="shared" si="11"/>
        <v>0</v>
      </c>
      <c r="J97" s="360">
        <f t="shared" si="11"/>
        <v>0</v>
      </c>
      <c r="K97" s="360">
        <f t="shared" si="11"/>
        <v>0</v>
      </c>
    </row>
    <row r="98" spans="1:11" x14ac:dyDescent="0.35">
      <c r="A98" s="7" t="s">
        <v>235</v>
      </c>
      <c r="B98" s="7" t="s">
        <v>212</v>
      </c>
      <c r="C98" s="364" t="s">
        <v>3</v>
      </c>
      <c r="D98" s="360">
        <f>IFERROR(SUMIFS(F$78:F$93,$A$78:$A$93,$A98,$C$78:$C$93,$B98,$E$78:$E$93,$C98)/SUMIFS(F$78:F$93,$A$78:$A$93,$A98,$C$78:$C$93,$B98),0)</f>
        <v>1.0942331523173534E-2</v>
      </c>
      <c r="E98" s="360">
        <f t="shared" si="11"/>
        <v>1.1093363315659639E-2</v>
      </c>
      <c r="F98" s="360">
        <f t="shared" si="11"/>
        <v>1.1153467048145361E-2</v>
      </c>
      <c r="G98" s="360">
        <f t="shared" si="11"/>
        <v>1.1166243223712817E-2</v>
      </c>
      <c r="H98" s="360">
        <f t="shared" si="11"/>
        <v>1.114436681670718E-2</v>
      </c>
      <c r="I98" s="360">
        <f t="shared" si="11"/>
        <v>1.1098028184716729E-2</v>
      </c>
      <c r="J98" s="360">
        <f t="shared" si="11"/>
        <v>1.1056783056959061E-2</v>
      </c>
      <c r="K98" s="360">
        <f t="shared" si="11"/>
        <v>1.1035619817297488E-2</v>
      </c>
    </row>
    <row r="99" spans="1:11" x14ac:dyDescent="0.35">
      <c r="A99" s="7" t="s">
        <v>235</v>
      </c>
      <c r="B99" s="7" t="s">
        <v>212</v>
      </c>
      <c r="C99" s="364" t="s">
        <v>4</v>
      </c>
      <c r="D99" s="360">
        <f t="shared" ref="D99:D103" si="12">IFERROR(SUMIFS(F$78:F$93,$A$78:$A$93,$A99,$C$78:$C$93,$B99,$E$78:$E$93,$C99)/SUMIFS(F$78:F$93,$A$78:$A$93,$A99,$C$78:$C$93,$B99),0)</f>
        <v>0.88224589660091846</v>
      </c>
      <c r="E99" s="360">
        <f t="shared" si="11"/>
        <v>0.8752913028621111</v>
      </c>
      <c r="F99" s="360">
        <f t="shared" si="11"/>
        <v>0.87034660093770777</v>
      </c>
      <c r="G99" s="360">
        <f t="shared" si="11"/>
        <v>0.86642172972138021</v>
      </c>
      <c r="H99" s="360">
        <f t="shared" si="11"/>
        <v>0.86222222770647294</v>
      </c>
      <c r="I99" s="360">
        <f t="shared" si="11"/>
        <v>0.85736510697203672</v>
      </c>
      <c r="J99" s="360">
        <f t="shared" si="11"/>
        <v>0.85353052568329324</v>
      </c>
      <c r="K99" s="360">
        <f t="shared" si="11"/>
        <v>0.85156567661352289</v>
      </c>
    </row>
    <row r="100" spans="1:11" x14ac:dyDescent="0.35">
      <c r="A100" s="7" t="s">
        <v>235</v>
      </c>
      <c r="B100" s="7" t="s">
        <v>212</v>
      </c>
      <c r="C100" s="364" t="s">
        <v>5</v>
      </c>
      <c r="D100" s="360">
        <f t="shared" si="12"/>
        <v>0.10681177187590805</v>
      </c>
      <c r="E100" s="360">
        <f t="shared" si="11"/>
        <v>0.11361533382222923</v>
      </c>
      <c r="F100" s="360">
        <f t="shared" si="11"/>
        <v>0.11849993201414682</v>
      </c>
      <c r="G100" s="360">
        <f t="shared" si="11"/>
        <v>0.12241202705490709</v>
      </c>
      <c r="H100" s="360">
        <f t="shared" si="11"/>
        <v>0.12663340547681995</v>
      </c>
      <c r="I100" s="360">
        <f t="shared" si="11"/>
        <v>0.13153686484324653</v>
      </c>
      <c r="J100" s="360">
        <f t="shared" si="11"/>
        <v>0.13541269125974784</v>
      </c>
      <c r="K100" s="360">
        <f t="shared" si="11"/>
        <v>0.13739870356917958</v>
      </c>
    </row>
    <row r="101" spans="1:11" x14ac:dyDescent="0.35">
      <c r="A101" s="7" t="s">
        <v>235</v>
      </c>
      <c r="B101" s="7" t="s">
        <v>212</v>
      </c>
      <c r="C101" s="364" t="s">
        <v>8</v>
      </c>
      <c r="D101" s="360">
        <f t="shared" si="12"/>
        <v>0</v>
      </c>
      <c r="E101" s="360">
        <f t="shared" si="11"/>
        <v>0</v>
      </c>
      <c r="F101" s="360">
        <f t="shared" si="11"/>
        <v>0</v>
      </c>
      <c r="G101" s="360">
        <f t="shared" si="11"/>
        <v>0</v>
      </c>
      <c r="H101" s="360">
        <f t="shared" si="11"/>
        <v>0</v>
      </c>
      <c r="I101" s="360">
        <f t="shared" si="11"/>
        <v>0</v>
      </c>
      <c r="J101" s="360">
        <f t="shared" si="11"/>
        <v>0</v>
      </c>
      <c r="K101" s="360">
        <f t="shared" si="11"/>
        <v>0</v>
      </c>
    </row>
    <row r="102" spans="1:11" x14ac:dyDescent="0.35">
      <c r="A102" s="7" t="s">
        <v>235</v>
      </c>
      <c r="B102" s="7" t="s">
        <v>212</v>
      </c>
      <c r="C102" s="364" t="s">
        <v>7</v>
      </c>
      <c r="D102" s="360">
        <f t="shared" si="12"/>
        <v>0</v>
      </c>
      <c r="E102" s="360">
        <f t="shared" si="11"/>
        <v>0</v>
      </c>
      <c r="F102" s="360">
        <f t="shared" si="11"/>
        <v>0</v>
      </c>
      <c r="G102" s="360">
        <f t="shared" si="11"/>
        <v>0</v>
      </c>
      <c r="H102" s="360">
        <f t="shared" si="11"/>
        <v>0</v>
      </c>
      <c r="I102" s="360">
        <f t="shared" si="11"/>
        <v>0</v>
      </c>
      <c r="J102" s="360">
        <f t="shared" si="11"/>
        <v>0</v>
      </c>
      <c r="K102" s="360">
        <f t="shared" si="11"/>
        <v>0</v>
      </c>
    </row>
    <row r="103" spans="1:11" x14ac:dyDescent="0.35">
      <c r="A103" s="7" t="s">
        <v>235</v>
      </c>
      <c r="B103" s="7" t="s">
        <v>212</v>
      </c>
      <c r="C103" s="364" t="s">
        <v>6</v>
      </c>
      <c r="D103" s="360">
        <f t="shared" si="12"/>
        <v>0</v>
      </c>
      <c r="E103" s="360">
        <f t="shared" si="11"/>
        <v>0</v>
      </c>
      <c r="F103" s="360">
        <f t="shared" si="11"/>
        <v>0</v>
      </c>
      <c r="G103" s="360">
        <f t="shared" si="11"/>
        <v>0</v>
      </c>
      <c r="H103" s="360">
        <f t="shared" si="11"/>
        <v>0</v>
      </c>
      <c r="I103" s="360">
        <f t="shared" si="11"/>
        <v>0</v>
      </c>
      <c r="J103" s="360">
        <f t="shared" si="11"/>
        <v>0</v>
      </c>
      <c r="K103" s="360">
        <f t="shared" si="11"/>
        <v>0</v>
      </c>
    </row>
    <row r="104" spans="1:11" x14ac:dyDescent="0.35">
      <c r="A104" s="7" t="s">
        <v>235</v>
      </c>
      <c r="B104" s="7" t="s">
        <v>214</v>
      </c>
      <c r="C104" s="364" t="s">
        <v>2</v>
      </c>
      <c r="D104" s="360">
        <f t="shared" ref="D104:D131" si="13">IFERROR(SUMIFS(F$78:F$93,$A$78:$A$93,$A104,$C$78:$C$93,$B104,$E$78:$E$93,$C104)/SUMIFS(F$78:F$93,$A$78:$A$93,$A104,$C$78:$C$93,$B104),0)</f>
        <v>0</v>
      </c>
      <c r="E104" s="360">
        <f t="shared" ref="E104:E131" si="14">IFERROR(SUMIFS(G$78:G$93,$A$78:$A$93,$A104,$C$78:$C$93,$B104,$E$78:$E$93,$C104)/SUMIFS(G$78:G$93,$A$78:$A$93,$A104,$C$78:$C$93,$B104),0)</f>
        <v>0</v>
      </c>
      <c r="F104" s="360">
        <f t="shared" ref="F104:F131" si="15">IFERROR(SUMIFS(H$78:H$93,$A$78:$A$93,$A104,$C$78:$C$93,$B104,$E$78:$E$93,$C104)/SUMIFS(H$78:H$93,$A$78:$A$93,$A104,$C$78:$C$93,$B104),0)</f>
        <v>0</v>
      </c>
      <c r="G104" s="360">
        <f t="shared" ref="G104:G131" si="16">IFERROR(SUMIFS(I$78:I$93,$A$78:$A$93,$A104,$C$78:$C$93,$B104,$E$78:$E$93,$C104)/SUMIFS(I$78:I$93,$A$78:$A$93,$A104,$C$78:$C$93,$B104),0)</f>
        <v>0</v>
      </c>
      <c r="H104" s="360">
        <f t="shared" ref="H104:H131" si="17">IFERROR(SUMIFS(J$78:J$93,$A$78:$A$93,$A104,$C$78:$C$93,$B104,$E$78:$E$93,$C104)/SUMIFS(J$78:J$93,$A$78:$A$93,$A104,$C$78:$C$93,$B104),0)</f>
        <v>0</v>
      </c>
      <c r="I104" s="360">
        <f t="shared" ref="I104:I131" si="18">IFERROR(SUMIFS(K$78:K$93,$A$78:$A$93,$A104,$C$78:$C$93,$B104,$E$78:$E$93,$C104)/SUMIFS(K$78:K$93,$A$78:$A$93,$A104,$C$78:$C$93,$B104),0)</f>
        <v>0</v>
      </c>
      <c r="J104" s="360">
        <f t="shared" ref="J104:J131" si="19">IFERROR(SUMIFS(L$78:L$93,$A$78:$A$93,$A104,$C$78:$C$93,$B104,$E$78:$E$93,$C104)/SUMIFS(L$78:L$93,$A$78:$A$93,$A104,$C$78:$C$93,$B104),0)</f>
        <v>0</v>
      </c>
      <c r="K104" s="360">
        <f t="shared" ref="K104:K131" si="20">IFERROR(SUMIFS(M$78:M$93,$A$78:$A$93,$A104,$C$78:$C$93,$B104,$E$78:$E$93,$C104)/SUMIFS(M$78:M$93,$A$78:$A$93,$A104,$C$78:$C$93,$B104),0)</f>
        <v>0</v>
      </c>
    </row>
    <row r="105" spans="1:11" x14ac:dyDescent="0.35">
      <c r="A105" s="7" t="s">
        <v>235</v>
      </c>
      <c r="B105" s="7" t="s">
        <v>214</v>
      </c>
      <c r="C105" s="364" t="s">
        <v>3</v>
      </c>
      <c r="D105" s="360">
        <f t="shared" si="13"/>
        <v>0</v>
      </c>
      <c r="E105" s="360">
        <f t="shared" si="14"/>
        <v>0</v>
      </c>
      <c r="F105" s="360">
        <f t="shared" si="15"/>
        <v>0</v>
      </c>
      <c r="G105" s="360">
        <f t="shared" si="16"/>
        <v>0</v>
      </c>
      <c r="H105" s="360">
        <f t="shared" si="17"/>
        <v>0</v>
      </c>
      <c r="I105" s="360">
        <f t="shared" si="18"/>
        <v>0</v>
      </c>
      <c r="J105" s="360">
        <f t="shared" si="19"/>
        <v>0</v>
      </c>
      <c r="K105" s="360">
        <f t="shared" si="20"/>
        <v>0</v>
      </c>
    </row>
    <row r="106" spans="1:11" x14ac:dyDescent="0.35">
      <c r="A106" s="7" t="s">
        <v>235</v>
      </c>
      <c r="B106" s="7" t="s">
        <v>214</v>
      </c>
      <c r="C106" s="364" t="s">
        <v>4</v>
      </c>
      <c r="D106" s="360">
        <f t="shared" si="13"/>
        <v>0.34324942791762014</v>
      </c>
      <c r="E106" s="360">
        <f t="shared" si="14"/>
        <v>0.3432494279176202</v>
      </c>
      <c r="F106" s="360">
        <f t="shared" si="15"/>
        <v>0.34324942791762025</v>
      </c>
      <c r="G106" s="360">
        <f t="shared" si="16"/>
        <v>0.34324942791762014</v>
      </c>
      <c r="H106" s="360">
        <f t="shared" si="17"/>
        <v>0.3432494279176202</v>
      </c>
      <c r="I106" s="360">
        <f t="shared" si="18"/>
        <v>0.3432494279176202</v>
      </c>
      <c r="J106" s="360">
        <f t="shared" si="19"/>
        <v>0.3432494279176202</v>
      </c>
      <c r="K106" s="360">
        <f t="shared" si="20"/>
        <v>0.3432494279176202</v>
      </c>
    </row>
    <row r="107" spans="1:11" x14ac:dyDescent="0.35">
      <c r="A107" s="7" t="s">
        <v>235</v>
      </c>
      <c r="B107" s="7" t="s">
        <v>214</v>
      </c>
      <c r="C107" s="364" t="s">
        <v>5</v>
      </c>
      <c r="D107" s="360">
        <f t="shared" si="13"/>
        <v>0.65675057208237975</v>
      </c>
      <c r="E107" s="360">
        <f t="shared" si="14"/>
        <v>0.65675057208237986</v>
      </c>
      <c r="F107" s="360">
        <f t="shared" si="15"/>
        <v>0.65675057208237986</v>
      </c>
      <c r="G107" s="360">
        <f t="shared" si="16"/>
        <v>0.65675057208237975</v>
      </c>
      <c r="H107" s="360">
        <f t="shared" si="17"/>
        <v>0.65675057208237975</v>
      </c>
      <c r="I107" s="360">
        <f t="shared" si="18"/>
        <v>0.65675057208237975</v>
      </c>
      <c r="J107" s="360">
        <f t="shared" si="19"/>
        <v>0.65675057208237986</v>
      </c>
      <c r="K107" s="360">
        <f t="shared" si="20"/>
        <v>0.65675057208237986</v>
      </c>
    </row>
    <row r="108" spans="1:11" x14ac:dyDescent="0.35">
      <c r="A108" s="7" t="s">
        <v>235</v>
      </c>
      <c r="B108" s="7" t="s">
        <v>214</v>
      </c>
      <c r="C108" s="364" t="s">
        <v>8</v>
      </c>
      <c r="D108" s="360">
        <f t="shared" si="13"/>
        <v>0</v>
      </c>
      <c r="E108" s="360">
        <f t="shared" si="14"/>
        <v>0</v>
      </c>
      <c r="F108" s="360">
        <f t="shared" si="15"/>
        <v>0</v>
      </c>
      <c r="G108" s="360">
        <f t="shared" si="16"/>
        <v>0</v>
      </c>
      <c r="H108" s="360">
        <f t="shared" si="17"/>
        <v>0</v>
      </c>
      <c r="I108" s="360">
        <f t="shared" si="18"/>
        <v>0</v>
      </c>
      <c r="J108" s="360">
        <f t="shared" si="19"/>
        <v>0</v>
      </c>
      <c r="K108" s="360">
        <f t="shared" si="20"/>
        <v>0</v>
      </c>
    </row>
    <row r="109" spans="1:11" x14ac:dyDescent="0.35">
      <c r="A109" s="7" t="s">
        <v>235</v>
      </c>
      <c r="B109" s="7" t="s">
        <v>214</v>
      </c>
      <c r="C109" s="364" t="s">
        <v>7</v>
      </c>
      <c r="D109" s="360">
        <f t="shared" si="13"/>
        <v>0</v>
      </c>
      <c r="E109" s="360">
        <f t="shared" si="14"/>
        <v>0</v>
      </c>
      <c r="F109" s="360">
        <f t="shared" si="15"/>
        <v>0</v>
      </c>
      <c r="G109" s="360">
        <f t="shared" si="16"/>
        <v>0</v>
      </c>
      <c r="H109" s="360">
        <f t="shared" si="17"/>
        <v>0</v>
      </c>
      <c r="I109" s="360">
        <f t="shared" si="18"/>
        <v>0</v>
      </c>
      <c r="J109" s="360">
        <f t="shared" si="19"/>
        <v>0</v>
      </c>
      <c r="K109" s="360">
        <f t="shared" si="20"/>
        <v>0</v>
      </c>
    </row>
    <row r="110" spans="1:11" x14ac:dyDescent="0.35">
      <c r="A110" s="7" t="s">
        <v>235</v>
      </c>
      <c r="B110" s="7" t="s">
        <v>214</v>
      </c>
      <c r="C110" s="364" t="s">
        <v>6</v>
      </c>
      <c r="D110" s="360">
        <f t="shared" si="13"/>
        <v>0</v>
      </c>
      <c r="E110" s="360">
        <f t="shared" si="14"/>
        <v>0</v>
      </c>
      <c r="F110" s="360">
        <f t="shared" si="15"/>
        <v>0</v>
      </c>
      <c r="G110" s="360">
        <f t="shared" si="16"/>
        <v>0</v>
      </c>
      <c r="H110" s="360">
        <f t="shared" si="17"/>
        <v>0</v>
      </c>
      <c r="I110" s="360">
        <f t="shared" si="18"/>
        <v>0</v>
      </c>
      <c r="J110" s="360">
        <f t="shared" si="19"/>
        <v>0</v>
      </c>
      <c r="K110" s="360">
        <f t="shared" si="20"/>
        <v>0</v>
      </c>
    </row>
    <row r="111" spans="1:11" x14ac:dyDescent="0.35">
      <c r="A111" s="7" t="s">
        <v>237</v>
      </c>
      <c r="B111" s="7" t="s">
        <v>214</v>
      </c>
      <c r="C111" s="364" t="s">
        <v>2</v>
      </c>
      <c r="D111" s="360">
        <f t="shared" si="13"/>
        <v>0</v>
      </c>
      <c r="E111" s="360">
        <f t="shared" si="14"/>
        <v>0</v>
      </c>
      <c r="F111" s="360">
        <f t="shared" si="15"/>
        <v>0</v>
      </c>
      <c r="G111" s="360">
        <f t="shared" si="16"/>
        <v>0</v>
      </c>
      <c r="H111" s="360">
        <f t="shared" si="17"/>
        <v>0</v>
      </c>
      <c r="I111" s="360">
        <f t="shared" si="18"/>
        <v>0</v>
      </c>
      <c r="J111" s="360">
        <f t="shared" si="19"/>
        <v>0</v>
      </c>
      <c r="K111" s="360">
        <f t="shared" si="20"/>
        <v>0</v>
      </c>
    </row>
    <row r="112" spans="1:11" x14ac:dyDescent="0.35">
      <c r="A112" s="7" t="s">
        <v>237</v>
      </c>
      <c r="B112" s="7" t="s">
        <v>214</v>
      </c>
      <c r="C112" s="364" t="s">
        <v>3</v>
      </c>
      <c r="D112" s="360">
        <f t="shared" si="13"/>
        <v>0</v>
      </c>
      <c r="E112" s="360">
        <f t="shared" si="14"/>
        <v>0</v>
      </c>
      <c r="F112" s="360">
        <f t="shared" si="15"/>
        <v>0</v>
      </c>
      <c r="G112" s="360">
        <f t="shared" si="16"/>
        <v>0</v>
      </c>
      <c r="H112" s="360">
        <f t="shared" si="17"/>
        <v>0</v>
      </c>
      <c r="I112" s="360">
        <f t="shared" si="18"/>
        <v>0</v>
      </c>
      <c r="J112" s="360">
        <f t="shared" si="19"/>
        <v>0</v>
      </c>
      <c r="K112" s="360">
        <f t="shared" si="20"/>
        <v>0</v>
      </c>
    </row>
    <row r="113" spans="1:11" x14ac:dyDescent="0.35">
      <c r="A113" s="7" t="s">
        <v>237</v>
      </c>
      <c r="B113" s="7" t="s">
        <v>214</v>
      </c>
      <c r="C113" s="364" t="s">
        <v>4</v>
      </c>
      <c r="D113" s="360">
        <f t="shared" si="13"/>
        <v>0.90848019196299623</v>
      </c>
      <c r="E113" s="360">
        <f t="shared" si="14"/>
        <v>0.90938806470615008</v>
      </c>
      <c r="F113" s="360">
        <f t="shared" si="15"/>
        <v>0.90973771627164424</v>
      </c>
      <c r="G113" s="360">
        <f t="shared" si="16"/>
        <v>0.90987229529795566</v>
      </c>
      <c r="H113" s="360">
        <f t="shared" si="17"/>
        <v>0.90992408093168653</v>
      </c>
      <c r="I113" s="360">
        <f t="shared" si="18"/>
        <v>0.90994400591113067</v>
      </c>
      <c r="J113" s="360">
        <f t="shared" si="19"/>
        <v>0.90995167192584603</v>
      </c>
      <c r="K113" s="360">
        <f t="shared" si="20"/>
        <v>0.90995462133430427</v>
      </c>
    </row>
    <row r="114" spans="1:11" x14ac:dyDescent="0.35">
      <c r="A114" s="7" t="s">
        <v>237</v>
      </c>
      <c r="B114" s="7" t="s">
        <v>214</v>
      </c>
      <c r="C114" s="364" t="s">
        <v>5</v>
      </c>
      <c r="D114" s="360">
        <f t="shared" si="13"/>
        <v>9.1519808037003741E-2</v>
      </c>
      <c r="E114" s="360">
        <f t="shared" si="14"/>
        <v>9.061193529384988E-2</v>
      </c>
      <c r="F114" s="360">
        <f t="shared" si="15"/>
        <v>9.0262283728355638E-2</v>
      </c>
      <c r="G114" s="360">
        <f t="shared" si="16"/>
        <v>9.0127704702044509E-2</v>
      </c>
      <c r="H114" s="360">
        <f t="shared" si="17"/>
        <v>9.007591906831354E-2</v>
      </c>
      <c r="I114" s="360">
        <f t="shared" si="18"/>
        <v>9.0055994088869273E-2</v>
      </c>
      <c r="J114" s="360">
        <f t="shared" si="19"/>
        <v>9.0048328074154041E-2</v>
      </c>
      <c r="K114" s="360">
        <f t="shared" si="20"/>
        <v>9.0045378665695591E-2</v>
      </c>
    </row>
    <row r="115" spans="1:11" x14ac:dyDescent="0.35">
      <c r="A115" s="7" t="s">
        <v>237</v>
      </c>
      <c r="B115" s="7" t="s">
        <v>214</v>
      </c>
      <c r="C115" s="364" t="s">
        <v>8</v>
      </c>
      <c r="D115" s="360">
        <f t="shared" si="13"/>
        <v>0</v>
      </c>
      <c r="E115" s="360">
        <f t="shared" si="14"/>
        <v>0</v>
      </c>
      <c r="F115" s="360">
        <f t="shared" si="15"/>
        <v>0</v>
      </c>
      <c r="G115" s="360">
        <f t="shared" si="16"/>
        <v>0</v>
      </c>
      <c r="H115" s="360">
        <f t="shared" si="17"/>
        <v>0</v>
      </c>
      <c r="I115" s="360">
        <f t="shared" si="18"/>
        <v>0</v>
      </c>
      <c r="J115" s="360">
        <f t="shared" si="19"/>
        <v>0</v>
      </c>
      <c r="K115" s="360">
        <f t="shared" si="20"/>
        <v>0</v>
      </c>
    </row>
    <row r="116" spans="1:11" x14ac:dyDescent="0.35">
      <c r="A116" s="7" t="s">
        <v>237</v>
      </c>
      <c r="B116" s="7" t="s">
        <v>214</v>
      </c>
      <c r="C116" s="364" t="s">
        <v>7</v>
      </c>
      <c r="D116" s="360">
        <f t="shared" si="13"/>
        <v>0</v>
      </c>
      <c r="E116" s="360">
        <f t="shared" si="14"/>
        <v>0</v>
      </c>
      <c r="F116" s="360">
        <f t="shared" si="15"/>
        <v>0</v>
      </c>
      <c r="G116" s="360">
        <f t="shared" si="16"/>
        <v>0</v>
      </c>
      <c r="H116" s="360">
        <f t="shared" si="17"/>
        <v>0</v>
      </c>
      <c r="I116" s="360">
        <f t="shared" si="18"/>
        <v>0</v>
      </c>
      <c r="J116" s="360">
        <f t="shared" si="19"/>
        <v>0</v>
      </c>
      <c r="K116" s="360">
        <f t="shared" si="20"/>
        <v>0</v>
      </c>
    </row>
    <row r="117" spans="1:11" x14ac:dyDescent="0.35">
      <c r="A117" s="7" t="s">
        <v>237</v>
      </c>
      <c r="B117" s="7" t="s">
        <v>214</v>
      </c>
      <c r="C117" s="364" t="s">
        <v>6</v>
      </c>
      <c r="D117" s="360">
        <f t="shared" si="13"/>
        <v>0</v>
      </c>
      <c r="E117" s="360">
        <f t="shared" si="14"/>
        <v>0</v>
      </c>
      <c r="F117" s="360">
        <f t="shared" si="15"/>
        <v>0</v>
      </c>
      <c r="G117" s="360">
        <f t="shared" si="16"/>
        <v>0</v>
      </c>
      <c r="H117" s="360">
        <f t="shared" si="17"/>
        <v>0</v>
      </c>
      <c r="I117" s="360">
        <f t="shared" si="18"/>
        <v>0</v>
      </c>
      <c r="J117" s="360">
        <f t="shared" si="19"/>
        <v>0</v>
      </c>
      <c r="K117" s="360">
        <f t="shared" si="20"/>
        <v>0</v>
      </c>
    </row>
    <row r="118" spans="1:11" x14ac:dyDescent="0.35">
      <c r="A118" s="7" t="s">
        <v>235</v>
      </c>
      <c r="B118" s="7" t="s">
        <v>231</v>
      </c>
      <c r="C118" s="364" t="s">
        <v>2</v>
      </c>
      <c r="D118" s="360">
        <f t="shared" si="13"/>
        <v>0.34</v>
      </c>
      <c r="E118" s="360">
        <f t="shared" si="14"/>
        <v>0.34</v>
      </c>
      <c r="F118" s="360">
        <f t="shared" si="15"/>
        <v>0.34</v>
      </c>
      <c r="G118" s="360">
        <f t="shared" si="16"/>
        <v>0.34</v>
      </c>
      <c r="H118" s="360">
        <f t="shared" si="17"/>
        <v>0.34</v>
      </c>
      <c r="I118" s="360">
        <f t="shared" si="18"/>
        <v>0.34</v>
      </c>
      <c r="J118" s="360">
        <f t="shared" si="19"/>
        <v>0.34</v>
      </c>
      <c r="K118" s="360">
        <f t="shared" si="20"/>
        <v>0.34</v>
      </c>
    </row>
    <row r="119" spans="1:11" x14ac:dyDescent="0.35">
      <c r="A119" s="7" t="s">
        <v>235</v>
      </c>
      <c r="B119" s="7" t="s">
        <v>231</v>
      </c>
      <c r="C119" s="364" t="s">
        <v>3</v>
      </c>
      <c r="D119" s="360">
        <f t="shared" si="13"/>
        <v>0</v>
      </c>
      <c r="E119" s="360">
        <f t="shared" si="14"/>
        <v>0</v>
      </c>
      <c r="F119" s="360">
        <f t="shared" si="15"/>
        <v>0</v>
      </c>
      <c r="G119" s="360">
        <f t="shared" si="16"/>
        <v>0</v>
      </c>
      <c r="H119" s="360">
        <f t="shared" si="17"/>
        <v>0</v>
      </c>
      <c r="I119" s="360">
        <f t="shared" si="18"/>
        <v>0</v>
      </c>
      <c r="J119" s="360">
        <f t="shared" si="19"/>
        <v>0</v>
      </c>
      <c r="K119" s="360">
        <f t="shared" si="20"/>
        <v>0</v>
      </c>
    </row>
    <row r="120" spans="1:11" x14ac:dyDescent="0.35">
      <c r="A120" s="7" t="s">
        <v>235</v>
      </c>
      <c r="B120" s="7" t="s">
        <v>231</v>
      </c>
      <c r="C120" s="364" t="s">
        <v>4</v>
      </c>
      <c r="D120" s="360">
        <f t="shared" si="13"/>
        <v>0</v>
      </c>
      <c r="E120" s="360">
        <f t="shared" si="14"/>
        <v>0</v>
      </c>
      <c r="F120" s="360">
        <f t="shared" si="15"/>
        <v>0</v>
      </c>
      <c r="G120" s="360">
        <f t="shared" si="16"/>
        <v>0</v>
      </c>
      <c r="H120" s="360">
        <f t="shared" si="17"/>
        <v>0</v>
      </c>
      <c r="I120" s="360">
        <f t="shared" si="18"/>
        <v>0</v>
      </c>
      <c r="J120" s="360">
        <f t="shared" si="19"/>
        <v>0</v>
      </c>
      <c r="K120" s="360">
        <f t="shared" si="20"/>
        <v>0</v>
      </c>
    </row>
    <row r="121" spans="1:11" x14ac:dyDescent="0.35">
      <c r="A121" s="7" t="s">
        <v>235</v>
      </c>
      <c r="B121" s="7" t="s">
        <v>231</v>
      </c>
      <c r="C121" s="364" t="s">
        <v>5</v>
      </c>
      <c r="D121" s="360">
        <f t="shared" si="13"/>
        <v>0.66</v>
      </c>
      <c r="E121" s="360">
        <f t="shared" si="14"/>
        <v>0.66</v>
      </c>
      <c r="F121" s="360">
        <f t="shared" si="15"/>
        <v>0.66</v>
      </c>
      <c r="G121" s="360">
        <f t="shared" si="16"/>
        <v>0.66</v>
      </c>
      <c r="H121" s="360">
        <f t="shared" si="17"/>
        <v>0.66</v>
      </c>
      <c r="I121" s="360">
        <f t="shared" si="18"/>
        <v>0.66</v>
      </c>
      <c r="J121" s="360">
        <f t="shared" si="19"/>
        <v>0.66</v>
      </c>
      <c r="K121" s="360">
        <f t="shared" si="20"/>
        <v>0.66</v>
      </c>
    </row>
    <row r="122" spans="1:11" x14ac:dyDescent="0.35">
      <c r="A122" s="7" t="s">
        <v>235</v>
      </c>
      <c r="B122" s="7" t="s">
        <v>231</v>
      </c>
      <c r="C122" s="364" t="s">
        <v>8</v>
      </c>
      <c r="D122" s="360">
        <f t="shared" si="13"/>
        <v>0</v>
      </c>
      <c r="E122" s="360">
        <f t="shared" si="14"/>
        <v>0</v>
      </c>
      <c r="F122" s="360">
        <f t="shared" si="15"/>
        <v>0</v>
      </c>
      <c r="G122" s="360">
        <f t="shared" si="16"/>
        <v>0</v>
      </c>
      <c r="H122" s="360">
        <f t="shared" si="17"/>
        <v>0</v>
      </c>
      <c r="I122" s="360">
        <f t="shared" si="18"/>
        <v>0</v>
      </c>
      <c r="J122" s="360">
        <f t="shared" si="19"/>
        <v>0</v>
      </c>
      <c r="K122" s="360">
        <f t="shared" si="20"/>
        <v>0</v>
      </c>
    </row>
    <row r="123" spans="1:11" x14ac:dyDescent="0.35">
      <c r="A123" s="7" t="s">
        <v>235</v>
      </c>
      <c r="B123" s="7" t="s">
        <v>231</v>
      </c>
      <c r="C123" s="364" t="s">
        <v>7</v>
      </c>
      <c r="D123" s="360">
        <f t="shared" si="13"/>
        <v>0</v>
      </c>
      <c r="E123" s="360">
        <f t="shared" si="14"/>
        <v>0</v>
      </c>
      <c r="F123" s="360">
        <f t="shared" si="15"/>
        <v>0</v>
      </c>
      <c r="G123" s="360">
        <f t="shared" si="16"/>
        <v>0</v>
      </c>
      <c r="H123" s="360">
        <f t="shared" si="17"/>
        <v>0</v>
      </c>
      <c r="I123" s="360">
        <f t="shared" si="18"/>
        <v>0</v>
      </c>
      <c r="J123" s="360">
        <f t="shared" si="19"/>
        <v>0</v>
      </c>
      <c r="K123" s="360">
        <f t="shared" si="20"/>
        <v>0</v>
      </c>
    </row>
    <row r="124" spans="1:11" x14ac:dyDescent="0.35">
      <c r="A124" s="7" t="s">
        <v>235</v>
      </c>
      <c r="B124" s="7" t="s">
        <v>231</v>
      </c>
      <c r="C124" s="364" t="s">
        <v>6</v>
      </c>
      <c r="D124" s="360">
        <f t="shared" si="13"/>
        <v>0</v>
      </c>
      <c r="E124" s="360">
        <f t="shared" si="14"/>
        <v>0</v>
      </c>
      <c r="F124" s="360">
        <f t="shared" si="15"/>
        <v>0</v>
      </c>
      <c r="G124" s="360">
        <f t="shared" si="16"/>
        <v>0</v>
      </c>
      <c r="H124" s="360">
        <f t="shared" si="17"/>
        <v>0</v>
      </c>
      <c r="I124" s="360">
        <f t="shared" si="18"/>
        <v>0</v>
      </c>
      <c r="J124" s="360">
        <f t="shared" si="19"/>
        <v>0</v>
      </c>
      <c r="K124" s="360">
        <f t="shared" si="20"/>
        <v>0</v>
      </c>
    </row>
    <row r="125" spans="1:11" x14ac:dyDescent="0.35">
      <c r="A125" s="7" t="s">
        <v>237</v>
      </c>
      <c r="B125" s="7" t="s">
        <v>231</v>
      </c>
      <c r="C125" s="364" t="s">
        <v>2</v>
      </c>
      <c r="D125" s="360">
        <f t="shared" si="13"/>
        <v>0</v>
      </c>
      <c r="E125" s="360">
        <f t="shared" si="14"/>
        <v>0</v>
      </c>
      <c r="F125" s="360">
        <f t="shared" si="15"/>
        <v>0</v>
      </c>
      <c r="G125" s="360">
        <f t="shared" si="16"/>
        <v>0</v>
      </c>
      <c r="H125" s="360">
        <f t="shared" si="17"/>
        <v>0</v>
      </c>
      <c r="I125" s="360">
        <f t="shared" si="18"/>
        <v>0</v>
      </c>
      <c r="J125" s="360">
        <f t="shared" si="19"/>
        <v>0</v>
      </c>
      <c r="K125" s="360">
        <f t="shared" si="20"/>
        <v>0</v>
      </c>
    </row>
    <row r="126" spans="1:11" x14ac:dyDescent="0.35">
      <c r="A126" s="7" t="s">
        <v>237</v>
      </c>
      <c r="B126" s="7" t="s">
        <v>231</v>
      </c>
      <c r="C126" s="364" t="s">
        <v>3</v>
      </c>
      <c r="D126" s="360">
        <f t="shared" si="13"/>
        <v>0</v>
      </c>
      <c r="E126" s="360">
        <f t="shared" si="14"/>
        <v>0</v>
      </c>
      <c r="F126" s="360">
        <f t="shared" si="15"/>
        <v>0</v>
      </c>
      <c r="G126" s="360">
        <f t="shared" si="16"/>
        <v>0</v>
      </c>
      <c r="H126" s="360">
        <f t="shared" si="17"/>
        <v>0</v>
      </c>
      <c r="I126" s="360">
        <f t="shared" si="18"/>
        <v>0</v>
      </c>
      <c r="J126" s="360">
        <f t="shared" si="19"/>
        <v>0</v>
      </c>
      <c r="K126" s="360">
        <f t="shared" si="20"/>
        <v>0</v>
      </c>
    </row>
    <row r="127" spans="1:11" x14ac:dyDescent="0.35">
      <c r="A127" s="7" t="s">
        <v>237</v>
      </c>
      <c r="B127" s="7" t="s">
        <v>231</v>
      </c>
      <c r="C127" s="364" t="s">
        <v>4</v>
      </c>
      <c r="D127" s="360">
        <f t="shared" si="13"/>
        <v>0</v>
      </c>
      <c r="E127" s="360">
        <f t="shared" si="14"/>
        <v>0</v>
      </c>
      <c r="F127" s="360">
        <f t="shared" si="15"/>
        <v>0</v>
      </c>
      <c r="G127" s="360">
        <f t="shared" si="16"/>
        <v>0</v>
      </c>
      <c r="H127" s="360">
        <f t="shared" si="17"/>
        <v>0</v>
      </c>
      <c r="I127" s="360">
        <f t="shared" si="18"/>
        <v>0</v>
      </c>
      <c r="J127" s="360">
        <f t="shared" si="19"/>
        <v>0</v>
      </c>
      <c r="K127" s="360">
        <f t="shared" si="20"/>
        <v>0</v>
      </c>
    </row>
    <row r="128" spans="1:11" x14ac:dyDescent="0.35">
      <c r="A128" s="7" t="s">
        <v>237</v>
      </c>
      <c r="B128" s="7" t="s">
        <v>231</v>
      </c>
      <c r="C128" s="364" t="s">
        <v>5</v>
      </c>
      <c r="D128" s="360">
        <f t="shared" si="13"/>
        <v>1</v>
      </c>
      <c r="E128" s="360">
        <f t="shared" si="14"/>
        <v>1</v>
      </c>
      <c r="F128" s="360">
        <f t="shared" si="15"/>
        <v>1</v>
      </c>
      <c r="G128" s="360">
        <f t="shared" si="16"/>
        <v>1</v>
      </c>
      <c r="H128" s="360">
        <f t="shared" si="17"/>
        <v>1</v>
      </c>
      <c r="I128" s="360">
        <f t="shared" si="18"/>
        <v>1</v>
      </c>
      <c r="J128" s="360">
        <f t="shared" si="19"/>
        <v>1</v>
      </c>
      <c r="K128" s="360">
        <f t="shared" si="20"/>
        <v>1</v>
      </c>
    </row>
    <row r="129" spans="1:11" x14ac:dyDescent="0.35">
      <c r="A129" s="7" t="s">
        <v>237</v>
      </c>
      <c r="B129" s="7" t="s">
        <v>231</v>
      </c>
      <c r="C129" s="364" t="s">
        <v>8</v>
      </c>
      <c r="D129" s="360">
        <f t="shared" si="13"/>
        <v>0</v>
      </c>
      <c r="E129" s="360">
        <f t="shared" si="14"/>
        <v>0</v>
      </c>
      <c r="F129" s="360">
        <f t="shared" si="15"/>
        <v>0</v>
      </c>
      <c r="G129" s="360">
        <f t="shared" si="16"/>
        <v>0</v>
      </c>
      <c r="H129" s="360">
        <f t="shared" si="17"/>
        <v>0</v>
      </c>
      <c r="I129" s="360">
        <f t="shared" si="18"/>
        <v>0</v>
      </c>
      <c r="J129" s="360">
        <f t="shared" si="19"/>
        <v>0</v>
      </c>
      <c r="K129" s="360">
        <f t="shared" si="20"/>
        <v>0</v>
      </c>
    </row>
    <row r="130" spans="1:11" x14ac:dyDescent="0.35">
      <c r="A130" s="7" t="s">
        <v>237</v>
      </c>
      <c r="B130" s="7" t="s">
        <v>231</v>
      </c>
      <c r="C130" s="364" t="s">
        <v>7</v>
      </c>
      <c r="D130" s="360">
        <f t="shared" si="13"/>
        <v>0</v>
      </c>
      <c r="E130" s="360">
        <f t="shared" si="14"/>
        <v>0</v>
      </c>
      <c r="F130" s="360">
        <f t="shared" si="15"/>
        <v>0</v>
      </c>
      <c r="G130" s="360">
        <f t="shared" si="16"/>
        <v>0</v>
      </c>
      <c r="H130" s="360">
        <f t="shared" si="17"/>
        <v>0</v>
      </c>
      <c r="I130" s="360">
        <f t="shared" si="18"/>
        <v>0</v>
      </c>
      <c r="J130" s="360">
        <f t="shared" si="19"/>
        <v>0</v>
      </c>
      <c r="K130" s="360">
        <f t="shared" si="20"/>
        <v>0</v>
      </c>
    </row>
    <row r="131" spans="1:11" x14ac:dyDescent="0.35">
      <c r="A131" s="7" t="s">
        <v>237</v>
      </c>
      <c r="B131" s="7" t="s">
        <v>231</v>
      </c>
      <c r="C131" s="364" t="s">
        <v>6</v>
      </c>
      <c r="D131" s="360">
        <f t="shared" si="13"/>
        <v>0</v>
      </c>
      <c r="E131" s="360">
        <f t="shared" si="14"/>
        <v>0</v>
      </c>
      <c r="F131" s="360">
        <f t="shared" si="15"/>
        <v>0</v>
      </c>
      <c r="G131" s="360">
        <f t="shared" si="16"/>
        <v>0</v>
      </c>
      <c r="H131" s="360">
        <f t="shared" si="17"/>
        <v>0</v>
      </c>
      <c r="I131" s="360">
        <f t="shared" si="18"/>
        <v>0</v>
      </c>
      <c r="J131" s="360">
        <f t="shared" si="19"/>
        <v>0</v>
      </c>
      <c r="K131" s="360">
        <f t="shared" si="2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6"/>
  <sheetViews>
    <sheetView workbookViewId="0">
      <pane xSplit="1" ySplit="1" topLeftCell="Q2" activePane="bottomRight" state="frozen"/>
      <selection pane="topRight" activeCell="B1" sqref="B1"/>
      <selection pane="bottomLeft" activeCell="A2" sqref="A2"/>
      <selection pane="bottomRight" activeCell="AB33" sqref="AB33"/>
    </sheetView>
  </sheetViews>
  <sheetFormatPr defaultRowHeight="14.5" x14ac:dyDescent="0.35"/>
  <cols>
    <col min="1" max="1" width="40.1796875" customWidth="1"/>
  </cols>
  <sheetData>
    <row r="1" spans="1:37"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s="6" customFormat="1" x14ac:dyDescent="0.35">
      <c r="A2" s="348" t="s">
        <v>2</v>
      </c>
      <c r="B2" s="6">
        <f>TREND(Calculations!$D97:$E97,Calculations!$D$96:$E$96,'BFoEToFU-LDVs-passengers'!B$1)</f>
        <v>0</v>
      </c>
      <c r="C2" s="6">
        <f>TREND(Calculations!$D97:$E97,Calculations!$D$96:$E$96,'BFoEToFU-LDVs-passengers'!C$1)</f>
        <v>0</v>
      </c>
      <c r="D2" s="6">
        <f>TREND(Calculations!$D97:$E97,Calculations!$D$96:$E$96,'BFoEToFU-LDVs-passengers'!D$1)</f>
        <v>0</v>
      </c>
      <c r="E2" s="6">
        <f>TREND(Calculations!$D97:$E97,Calculations!$D$96:$E$96,'BFoEToFU-LDVs-passengers'!E$1)</f>
        <v>0</v>
      </c>
      <c r="F2" s="6">
        <f>TREND(Calculations!$D97:$E97,Calculations!$D$96:$E$96,'BFoEToFU-LDVs-passengers'!F$1)</f>
        <v>0</v>
      </c>
      <c r="G2" s="6">
        <f>TREND(Calculations!$D97:$E97,Calculations!$D$96:$E$96,'BFoEToFU-LDVs-passengers'!G$1)</f>
        <v>0</v>
      </c>
      <c r="H2" s="6">
        <f>TREND(Calculations!$E97:$F97,Calculations!$E$96:$F$96,'BFoEToFU-LDVs-passengers'!H$1)</f>
        <v>0</v>
      </c>
      <c r="I2" s="6">
        <f>TREND(Calculations!$E97:$F97,Calculations!$E$96:$F$96,'BFoEToFU-LDVs-passengers'!I$1)</f>
        <v>0</v>
      </c>
      <c r="J2" s="6">
        <f>TREND(Calculations!$E97:$F97,Calculations!$E$96:$F$96,'BFoEToFU-LDVs-passengers'!J$1)</f>
        <v>0</v>
      </c>
      <c r="K2" s="6">
        <f>TREND(Calculations!$E97:$F97,Calculations!$E$96:$F$96,'BFoEToFU-LDVs-passengers'!K$1)</f>
        <v>0</v>
      </c>
      <c r="L2" s="6">
        <f>TREND(Calculations!$E97:$F97,Calculations!$E$96:$F$96,'BFoEToFU-LDVs-passengers'!L$1)</f>
        <v>0</v>
      </c>
      <c r="M2" s="6">
        <f>TREND(Calculations!$F97:$G97,Calculations!$F$96:$G$96,'BFoEToFU-LDVs-passengers'!M$1)</f>
        <v>0</v>
      </c>
      <c r="N2" s="6">
        <f>TREND(Calculations!$F97:$G97,Calculations!$F$96:$G$96,'BFoEToFU-LDVs-passengers'!N$1)</f>
        <v>0</v>
      </c>
      <c r="O2" s="6">
        <f>TREND(Calculations!$F97:$G97,Calculations!$F$96:$G$96,'BFoEToFU-LDVs-passengers'!O$1)</f>
        <v>0</v>
      </c>
      <c r="P2" s="6">
        <f>TREND(Calculations!$F97:$G97,Calculations!$F$96:$G$96,'BFoEToFU-LDVs-passengers'!P$1)</f>
        <v>0</v>
      </c>
      <c r="Q2" s="6">
        <f>TREND(Calculations!$F97:$G97,Calculations!$F$96:$G$96,'BFoEToFU-LDVs-passengers'!Q$1)</f>
        <v>0</v>
      </c>
      <c r="R2" s="6">
        <f>TREND(Calculations!$G97:$H97,Calculations!$G$96:$H$96,'BFoEToFU-LDVs-passengers'!R$1)</f>
        <v>0</v>
      </c>
      <c r="S2" s="6">
        <f>TREND(Calculations!$G97:$H97,Calculations!$G$96:$H$96,'BFoEToFU-LDVs-passengers'!S$1)</f>
        <v>0</v>
      </c>
      <c r="T2" s="6">
        <f>TREND(Calculations!$G97:$H97,Calculations!$G$96:$H$96,'BFoEToFU-LDVs-passengers'!T$1)</f>
        <v>0</v>
      </c>
      <c r="U2" s="6">
        <f>TREND(Calculations!$G97:$H97,Calculations!$G$96:$H$96,'BFoEToFU-LDVs-passengers'!U$1)</f>
        <v>0</v>
      </c>
      <c r="V2" s="6">
        <f>TREND(Calculations!$G97:$H97,Calculations!$G$96:$H$96,'BFoEToFU-LDVs-passengers'!V$1)</f>
        <v>0</v>
      </c>
      <c r="W2" s="6">
        <f>TREND(Calculations!$H97:$I97,Calculations!$H$96:$I$96,'BFoEToFU-LDVs-passengers'!W$1)</f>
        <v>0</v>
      </c>
      <c r="X2" s="6">
        <f>TREND(Calculations!$H97:$I97,Calculations!$H$96:$I$96,'BFoEToFU-LDVs-passengers'!X$1)</f>
        <v>0</v>
      </c>
      <c r="Y2" s="6">
        <f>TREND(Calculations!$H97:$I97,Calculations!$H$96:$I$96,'BFoEToFU-LDVs-passengers'!Y$1)</f>
        <v>0</v>
      </c>
      <c r="Z2" s="6">
        <f>TREND(Calculations!$H97:$I97,Calculations!$H$96:$I$96,'BFoEToFU-LDVs-passengers'!Z$1)</f>
        <v>0</v>
      </c>
      <c r="AA2" s="6">
        <f>TREND(Calculations!$H97:$I97,Calculations!$H$96:$I$96,'BFoEToFU-LDVs-passengers'!AA$1)</f>
        <v>0</v>
      </c>
      <c r="AB2" s="6">
        <f>TREND(Calculations!$I97:$J97,Calculations!$I$96:$J$96,'BFoEToFU-LDVs-passengers'!AB$1)</f>
        <v>0</v>
      </c>
      <c r="AC2" s="6">
        <f>TREND(Calculations!$I97:$J97,Calculations!$I$96:$J$96,'BFoEToFU-LDVs-passengers'!AC$1)</f>
        <v>0</v>
      </c>
      <c r="AD2" s="6">
        <f>TREND(Calculations!$I97:$J97,Calculations!$I$96:$J$96,'BFoEToFU-LDVs-passengers'!AD$1)</f>
        <v>0</v>
      </c>
      <c r="AE2" s="6">
        <f>TREND(Calculations!$I97:$J97,Calculations!$I$96:$J$96,'BFoEToFU-LDVs-passengers'!AE$1)</f>
        <v>0</v>
      </c>
      <c r="AF2" s="6">
        <f>TREND(Calculations!$I97:$J97,Calculations!$I$96:$J$96,'BFoEToFU-LDVs-passengers'!AF$1)</f>
        <v>0</v>
      </c>
      <c r="AG2" s="6">
        <f>TREND(Calculations!$J97:$K97,Calculations!$J$96:$K$96,'BFoEToFU-LDVs-passengers'!AG$1)</f>
        <v>0</v>
      </c>
      <c r="AH2" s="6">
        <f>TREND(Calculations!$J97:$K97,Calculations!$J$96:$K$96,'BFoEToFU-LDVs-passengers'!AH$1)</f>
        <v>0</v>
      </c>
      <c r="AI2" s="6">
        <f>TREND(Calculations!$J97:$K97,Calculations!$J$96:$K$96,'BFoEToFU-LDVs-passengers'!AI$1)</f>
        <v>0</v>
      </c>
      <c r="AJ2" s="6">
        <f>TREND(Calculations!$J97:$K97,Calculations!$J$96:$K$96,'BFoEToFU-LDVs-passengers'!AJ$1)</f>
        <v>0</v>
      </c>
      <c r="AK2" s="6">
        <f>TREND(Calculations!$J97:$K97,Calculations!$J$96:$K$96,'BFoEToFU-LDVs-passengers'!AK$1)</f>
        <v>0</v>
      </c>
    </row>
    <row r="3" spans="1:37" s="6" customFormat="1" x14ac:dyDescent="0.35">
      <c r="A3" s="348" t="s">
        <v>3</v>
      </c>
      <c r="B3" s="6">
        <f>TREND(Calculations!$D98:$E98,Calculations!$D$96:$E$96,'BFoEToFU-LDVs-passengers'!B$1)</f>
        <v>1.0942331523173525E-2</v>
      </c>
      <c r="C3" s="6">
        <f>TREND(Calculations!$D98:$E98,Calculations!$D$96:$E$96,'BFoEToFU-LDVs-passengers'!C$1)</f>
        <v>1.0972537881670748E-2</v>
      </c>
      <c r="D3" s="6">
        <f>TREND(Calculations!$D98:$E98,Calculations!$D$96:$E$96,'BFoEToFU-LDVs-passengers'!D$1)</f>
        <v>1.1002744240167971E-2</v>
      </c>
      <c r="E3" s="6">
        <f>TREND(Calculations!$D98:$E98,Calculations!$D$96:$E$96,'BFoEToFU-LDVs-passengers'!E$1)</f>
        <v>1.1032950598665194E-2</v>
      </c>
      <c r="F3" s="6">
        <f>TREND(Calculations!$D98:$E98,Calculations!$D$96:$E$96,'BFoEToFU-LDVs-passengers'!F$1)</f>
        <v>1.1063156957162409E-2</v>
      </c>
      <c r="G3" s="6">
        <f>TREND(Calculations!$D98:$E98,Calculations!$D$96:$E$96,'BFoEToFU-LDVs-passengers'!G$1)</f>
        <v>1.1093363315659632E-2</v>
      </c>
      <c r="H3" s="6">
        <f>TREND(Calculations!$E98:$F98,Calculations!$E$96:$F$96,'BFoEToFU-LDVs-passengers'!H$1)</f>
        <v>1.1105384062156786E-2</v>
      </c>
      <c r="I3" s="6">
        <f>TREND(Calculations!$E98:$F98,Calculations!$E$96:$F$96,'BFoEToFU-LDVs-passengers'!I$1)</f>
        <v>1.1117404808653929E-2</v>
      </c>
      <c r="J3" s="6">
        <f>TREND(Calculations!$E98:$F98,Calculations!$E$96:$F$96,'BFoEToFU-LDVs-passengers'!J$1)</f>
        <v>1.1129425555151076E-2</v>
      </c>
      <c r="K3" s="6">
        <f>TREND(Calculations!$E98:$F98,Calculations!$E$96:$F$96,'BFoEToFU-LDVs-passengers'!K$1)</f>
        <v>1.114144630164822E-2</v>
      </c>
      <c r="L3" s="6">
        <f>TREND(Calculations!$E98:$F98,Calculations!$E$96:$F$96,'BFoEToFU-LDVs-passengers'!L$1)</f>
        <v>1.1153467048145363E-2</v>
      </c>
      <c r="M3" s="6">
        <f>TREND(Calculations!$F98:$G98,Calculations!$F$96:$G$96,'BFoEToFU-LDVs-passengers'!M$1)</f>
        <v>1.1156022283258852E-2</v>
      </c>
      <c r="N3" s="6">
        <f>TREND(Calculations!$F98:$G98,Calculations!$F$96:$G$96,'BFoEToFU-LDVs-passengers'!N$1)</f>
        <v>1.1158577518372344E-2</v>
      </c>
      <c r="O3" s="6">
        <f>TREND(Calculations!$F98:$G98,Calculations!$F$96:$G$96,'BFoEToFU-LDVs-passengers'!O$1)</f>
        <v>1.1161132753485833E-2</v>
      </c>
      <c r="P3" s="6">
        <f>TREND(Calculations!$F98:$G98,Calculations!$F$96:$G$96,'BFoEToFU-LDVs-passengers'!P$1)</f>
        <v>1.1163687988599326E-2</v>
      </c>
      <c r="Q3" s="6">
        <f>TREND(Calculations!$F98:$G98,Calculations!$F$96:$G$96,'BFoEToFU-LDVs-passengers'!Q$1)</f>
        <v>1.1166243223712817E-2</v>
      </c>
      <c r="R3" s="6">
        <f>TREND(Calculations!$G98:$H98,Calculations!$G$96:$H$96,'BFoEToFU-LDVs-passengers'!R$1)</f>
        <v>1.1161867942311688E-2</v>
      </c>
      <c r="S3" s="6">
        <f>TREND(Calculations!$G98:$H98,Calculations!$G$96:$H$96,'BFoEToFU-LDVs-passengers'!S$1)</f>
        <v>1.115749266091056E-2</v>
      </c>
      <c r="T3" s="6">
        <f>TREND(Calculations!$G98:$H98,Calculations!$G$96:$H$96,'BFoEToFU-LDVs-passengers'!T$1)</f>
        <v>1.1153117379509433E-2</v>
      </c>
      <c r="U3" s="6">
        <f>TREND(Calculations!$G98:$H98,Calculations!$G$96:$H$96,'BFoEToFU-LDVs-passengers'!U$1)</f>
        <v>1.1148742098108306E-2</v>
      </c>
      <c r="V3" s="6">
        <f>TREND(Calculations!$G98:$H98,Calculations!$G$96:$H$96,'BFoEToFU-LDVs-passengers'!V$1)</f>
        <v>1.1144366816707179E-2</v>
      </c>
      <c r="W3" s="6">
        <f>TREND(Calculations!$H98:$I98,Calculations!$H$96:$I$96,'BFoEToFU-LDVs-passengers'!W$1)</f>
        <v>1.1135099090309089E-2</v>
      </c>
      <c r="X3" s="6">
        <f>TREND(Calculations!$H98:$I98,Calculations!$H$96:$I$96,'BFoEToFU-LDVs-passengers'!X$1)</f>
        <v>1.1125831363911001E-2</v>
      </c>
      <c r="Y3" s="6">
        <f>TREND(Calculations!$H98:$I98,Calculations!$H$96:$I$96,'BFoEToFU-LDVs-passengers'!Y$1)</f>
        <v>1.111656363751291E-2</v>
      </c>
      <c r="Z3" s="6">
        <f>TREND(Calculations!$H98:$I98,Calculations!$H$96:$I$96,'BFoEToFU-LDVs-passengers'!Z$1)</f>
        <v>1.1107295911114819E-2</v>
      </c>
      <c r="AA3" s="6">
        <f>TREND(Calculations!$H98:$I98,Calculations!$H$96:$I$96,'BFoEToFU-LDVs-passengers'!AA$1)</f>
        <v>1.1098028184716731E-2</v>
      </c>
      <c r="AB3" s="6">
        <f>TREND(Calculations!$I98:$J98,Calculations!$I$96:$J$96,'BFoEToFU-LDVs-passengers'!AB$1)</f>
        <v>1.1089779159165192E-2</v>
      </c>
      <c r="AC3" s="6">
        <f>TREND(Calculations!$I98:$J98,Calculations!$I$96:$J$96,'BFoEToFU-LDVs-passengers'!AC$1)</f>
        <v>1.1081530133613661E-2</v>
      </c>
      <c r="AD3" s="6">
        <f>TREND(Calculations!$I98:$J98,Calculations!$I$96:$J$96,'BFoEToFU-LDVs-passengers'!AD$1)</f>
        <v>1.1073281108062126E-2</v>
      </c>
      <c r="AE3" s="6">
        <f>TREND(Calculations!$I98:$J98,Calculations!$I$96:$J$96,'BFoEToFU-LDVs-passengers'!AE$1)</f>
        <v>1.1065032082510591E-2</v>
      </c>
      <c r="AF3" s="6">
        <f>TREND(Calculations!$I98:$J98,Calculations!$I$96:$J$96,'BFoEToFU-LDVs-passengers'!AF$1)</f>
        <v>1.105678305695906E-2</v>
      </c>
      <c r="AG3" s="6">
        <f>TREND(Calculations!$J98:$K98,Calculations!$J$96:$K$96,'BFoEToFU-LDVs-passengers'!AG$1)</f>
        <v>1.1052550409026744E-2</v>
      </c>
      <c r="AH3" s="6">
        <f>TREND(Calculations!$J98:$K98,Calculations!$J$96:$K$96,'BFoEToFU-LDVs-passengers'!AH$1)</f>
        <v>1.1048317761094431E-2</v>
      </c>
      <c r="AI3" s="6">
        <f>TREND(Calculations!$J98:$K98,Calculations!$J$96:$K$96,'BFoEToFU-LDVs-passengers'!AI$1)</f>
        <v>1.1044085113162115E-2</v>
      </c>
      <c r="AJ3" s="6">
        <f>TREND(Calculations!$J98:$K98,Calculations!$J$96:$K$96,'BFoEToFU-LDVs-passengers'!AJ$1)</f>
        <v>1.10398524652298E-2</v>
      </c>
      <c r="AK3" s="6">
        <f>TREND(Calculations!$J98:$K98,Calculations!$J$96:$K$96,'BFoEToFU-LDVs-passengers'!AK$1)</f>
        <v>1.1035619817297487E-2</v>
      </c>
    </row>
    <row r="4" spans="1:37" s="6" customFormat="1" x14ac:dyDescent="0.35">
      <c r="A4" s="348" t="s">
        <v>4</v>
      </c>
      <c r="B4" s="6">
        <f>TREND(Calculations!$D99:$E99,Calculations!$D$96:$E$96,'BFoEToFU-LDVs-passengers'!B$1)</f>
        <v>0.88224589660091857</v>
      </c>
      <c r="C4" s="6">
        <f>TREND(Calculations!$D99:$E99,Calculations!$D$96:$E$96,'BFoEToFU-LDVs-passengers'!C$1)</f>
        <v>0.88085497785315692</v>
      </c>
      <c r="D4" s="6">
        <f>TREND(Calculations!$D99:$E99,Calculations!$D$96:$E$96,'BFoEToFU-LDVs-passengers'!D$1)</f>
        <v>0.87946405910539571</v>
      </c>
      <c r="E4" s="6">
        <f>TREND(Calculations!$D99:$E99,Calculations!$D$96:$E$96,'BFoEToFU-LDVs-passengers'!E$1)</f>
        <v>0.87807314035763406</v>
      </c>
      <c r="F4" s="6">
        <f>TREND(Calculations!$D99:$E99,Calculations!$D$96:$E$96,'BFoEToFU-LDVs-passengers'!F$1)</f>
        <v>0.87668222160987241</v>
      </c>
      <c r="G4" s="6">
        <f>TREND(Calculations!$D99:$E99,Calculations!$D$96:$E$96,'BFoEToFU-LDVs-passengers'!G$1)</f>
        <v>0.87529130286211121</v>
      </c>
      <c r="H4" s="6">
        <f>TREND(Calculations!$E99:$F99,Calculations!$E$96:$F$96,'BFoEToFU-LDVs-passengers'!H$1)</f>
        <v>0.87430236247723037</v>
      </c>
      <c r="I4" s="6">
        <f>TREND(Calculations!$E99:$F99,Calculations!$E$96:$F$96,'BFoEToFU-LDVs-passengers'!I$1)</f>
        <v>0.87331342209234974</v>
      </c>
      <c r="J4" s="6">
        <f>TREND(Calculations!$E99:$F99,Calculations!$E$96:$F$96,'BFoEToFU-LDVs-passengers'!J$1)</f>
        <v>0.8723244817074689</v>
      </c>
      <c r="K4" s="6">
        <f>TREND(Calculations!$E99:$F99,Calculations!$E$96:$F$96,'BFoEToFU-LDVs-passengers'!K$1)</f>
        <v>0.87133554132258828</v>
      </c>
      <c r="L4" s="6">
        <f>TREND(Calculations!$E99:$F99,Calculations!$E$96:$F$96,'BFoEToFU-LDVs-passengers'!L$1)</f>
        <v>0.87034660093770766</v>
      </c>
      <c r="M4" s="6">
        <f>TREND(Calculations!$F99:$G99,Calculations!$F$96:$G$96,'BFoEToFU-LDVs-passengers'!M$1)</f>
        <v>0.86956162669444237</v>
      </c>
      <c r="N4" s="6">
        <f>TREND(Calculations!$F99:$G99,Calculations!$F$96:$G$96,'BFoEToFU-LDVs-passengers'!N$1)</f>
        <v>0.86877665245117686</v>
      </c>
      <c r="O4" s="6">
        <f>TREND(Calculations!$F99:$G99,Calculations!$F$96:$G$96,'BFoEToFU-LDVs-passengers'!O$1)</f>
        <v>0.86799167820791134</v>
      </c>
      <c r="P4" s="6">
        <f>TREND(Calculations!$F99:$G99,Calculations!$F$96:$G$96,'BFoEToFU-LDVs-passengers'!P$1)</f>
        <v>0.86720670396464583</v>
      </c>
      <c r="Q4" s="6">
        <f>TREND(Calculations!$F99:$G99,Calculations!$F$96:$G$96,'BFoEToFU-LDVs-passengers'!Q$1)</f>
        <v>0.86642172972138032</v>
      </c>
      <c r="R4" s="6">
        <f>TREND(Calculations!$G99:$H99,Calculations!$G$96:$H$96,'BFoEToFU-LDVs-passengers'!R$1)</f>
        <v>0.86558182931839855</v>
      </c>
      <c r="S4" s="6">
        <f>TREND(Calculations!$G99:$H99,Calculations!$G$96:$H$96,'BFoEToFU-LDVs-passengers'!S$1)</f>
        <v>0.86474192891541724</v>
      </c>
      <c r="T4" s="6">
        <f>TREND(Calculations!$G99:$H99,Calculations!$G$96:$H$96,'BFoEToFU-LDVs-passengers'!T$1)</f>
        <v>0.86390202851243569</v>
      </c>
      <c r="U4" s="6">
        <f>TREND(Calculations!$G99:$H99,Calculations!$G$96:$H$96,'BFoEToFU-LDVs-passengers'!U$1)</f>
        <v>0.86306212810945415</v>
      </c>
      <c r="V4" s="6">
        <f>TREND(Calculations!$G99:$H99,Calculations!$G$96:$H$96,'BFoEToFU-LDVs-passengers'!V$1)</f>
        <v>0.86222222770647283</v>
      </c>
      <c r="W4" s="6">
        <f>TREND(Calculations!$H99:$I99,Calculations!$H$96:$I$96,'BFoEToFU-LDVs-passengers'!W$1)</f>
        <v>0.86125080355958539</v>
      </c>
      <c r="X4" s="6">
        <f>TREND(Calculations!$H99:$I99,Calculations!$H$96:$I$96,'BFoEToFU-LDVs-passengers'!X$1)</f>
        <v>0.86027937941269816</v>
      </c>
      <c r="Y4" s="6">
        <f>TREND(Calculations!$H99:$I99,Calculations!$H$96:$I$96,'BFoEToFU-LDVs-passengers'!Y$1)</f>
        <v>0.85930795526581094</v>
      </c>
      <c r="Z4" s="6">
        <f>TREND(Calculations!$H99:$I99,Calculations!$H$96:$I$96,'BFoEToFU-LDVs-passengers'!Z$1)</f>
        <v>0.85833653111892372</v>
      </c>
      <c r="AA4" s="6">
        <f>TREND(Calculations!$H99:$I99,Calculations!$H$96:$I$96,'BFoEToFU-LDVs-passengers'!AA$1)</f>
        <v>0.85736510697203649</v>
      </c>
      <c r="AB4" s="6">
        <f>TREND(Calculations!$I99:$J99,Calculations!$I$96:$J$96,'BFoEToFU-LDVs-passengers'!AB$1)</f>
        <v>0.85659819071428811</v>
      </c>
      <c r="AC4" s="6">
        <f>TREND(Calculations!$I99:$J99,Calculations!$I$96:$J$96,'BFoEToFU-LDVs-passengers'!AC$1)</f>
        <v>0.85583127445653928</v>
      </c>
      <c r="AD4" s="6">
        <f>TREND(Calculations!$I99:$J99,Calculations!$I$96:$J$96,'BFoEToFU-LDVs-passengers'!AD$1)</f>
        <v>0.85506435819879067</v>
      </c>
      <c r="AE4" s="6">
        <f>TREND(Calculations!$I99:$J99,Calculations!$I$96:$J$96,'BFoEToFU-LDVs-passengers'!AE$1)</f>
        <v>0.85429744194104207</v>
      </c>
      <c r="AF4" s="6">
        <f>TREND(Calculations!$I99:$J99,Calculations!$I$96:$J$96,'BFoEToFU-LDVs-passengers'!AF$1)</f>
        <v>0.85353052568329324</v>
      </c>
      <c r="AG4" s="6">
        <f>TREND(Calculations!$J99:$K99,Calculations!$J$96:$K$96,'BFoEToFU-LDVs-passengers'!AG$1)</f>
        <v>0.85313755586933937</v>
      </c>
      <c r="AH4" s="6">
        <f>TREND(Calculations!$J99:$K99,Calculations!$J$96:$K$96,'BFoEToFU-LDVs-passengers'!AH$1)</f>
        <v>0.85274458605538528</v>
      </c>
      <c r="AI4" s="6">
        <f>TREND(Calculations!$J99:$K99,Calculations!$J$96:$K$96,'BFoEToFU-LDVs-passengers'!AI$1)</f>
        <v>0.85235161624143119</v>
      </c>
      <c r="AJ4" s="6">
        <f>TREND(Calculations!$J99:$K99,Calculations!$J$96:$K$96,'BFoEToFU-LDVs-passengers'!AJ$1)</f>
        <v>0.8519586464274771</v>
      </c>
      <c r="AK4" s="6">
        <f>TREND(Calculations!$J99:$K99,Calculations!$J$96:$K$96,'BFoEToFU-LDVs-passengers'!AK$1)</f>
        <v>0.851565676613523</v>
      </c>
    </row>
    <row r="5" spans="1:37" s="6" customFormat="1" x14ac:dyDescent="0.35">
      <c r="A5" s="348" t="s">
        <v>5</v>
      </c>
      <c r="B5" s="6">
        <f>TREND(Calculations!$D100:$E100,Calculations!$D$96:$E$96,'BFoEToFU-LDVs-passengers'!B$1)</f>
        <v>0.10681177187590807</v>
      </c>
      <c r="C5" s="6">
        <f>TREND(Calculations!$D100:$E100,Calculations!$D$96:$E$96,'BFoEToFU-LDVs-passengers'!C$1)</f>
        <v>0.10817248426517256</v>
      </c>
      <c r="D5" s="6">
        <f>TREND(Calculations!$D100:$E100,Calculations!$D$96:$E$96,'BFoEToFU-LDVs-passengers'!D$1)</f>
        <v>0.10953319665443662</v>
      </c>
      <c r="E5" s="6">
        <f>TREND(Calculations!$D100:$E100,Calculations!$D$96:$E$96,'BFoEToFU-LDVs-passengers'!E$1)</f>
        <v>0.11089390904370111</v>
      </c>
      <c r="F5" s="6">
        <f>TREND(Calculations!$D100:$E100,Calculations!$D$96:$E$96,'BFoEToFU-LDVs-passengers'!F$1)</f>
        <v>0.11225462143296516</v>
      </c>
      <c r="G5" s="6">
        <f>TREND(Calculations!$D100:$E100,Calculations!$D$96:$E$96,'BFoEToFU-LDVs-passengers'!G$1)</f>
        <v>0.11361533382222921</v>
      </c>
      <c r="H5" s="6">
        <f>TREND(Calculations!$E100:$F100,Calculations!$E$96:$F$96,'BFoEToFU-LDVs-passengers'!H$1)</f>
        <v>0.11459225346061275</v>
      </c>
      <c r="I5" s="6">
        <f>TREND(Calculations!$E100:$F100,Calculations!$E$96:$F$96,'BFoEToFU-LDVs-passengers'!I$1)</f>
        <v>0.11556917309899628</v>
      </c>
      <c r="J5" s="6">
        <f>TREND(Calculations!$E100:$F100,Calculations!$E$96:$F$96,'BFoEToFU-LDVs-passengers'!J$1)</f>
        <v>0.11654609273737981</v>
      </c>
      <c r="K5" s="6">
        <f>TREND(Calculations!$E100:$F100,Calculations!$E$96:$F$96,'BFoEToFU-LDVs-passengers'!K$1)</f>
        <v>0.11752301237576335</v>
      </c>
      <c r="L5" s="6">
        <f>TREND(Calculations!$E100:$F100,Calculations!$E$96:$F$96,'BFoEToFU-LDVs-passengers'!L$1)</f>
        <v>0.11849993201414666</v>
      </c>
      <c r="M5" s="6">
        <f>TREND(Calculations!$F100:$G100,Calculations!$F$96:$G$96,'BFoEToFU-LDVs-passengers'!M$1)</f>
        <v>0.11928235102229889</v>
      </c>
      <c r="N5" s="6">
        <f>TREND(Calculations!$F100:$G100,Calculations!$F$96:$G$96,'BFoEToFU-LDVs-passengers'!N$1)</f>
        <v>0.12006477003045091</v>
      </c>
      <c r="O5" s="6">
        <f>TREND(Calculations!$F100:$G100,Calculations!$F$96:$G$96,'BFoEToFU-LDVs-passengers'!O$1)</f>
        <v>0.12084718903860314</v>
      </c>
      <c r="P5" s="6">
        <f>TREND(Calculations!$F100:$G100,Calculations!$F$96:$G$96,'BFoEToFU-LDVs-passengers'!P$1)</f>
        <v>0.12162960804675516</v>
      </c>
      <c r="Q5" s="6">
        <f>TREND(Calculations!$F100:$G100,Calculations!$F$96:$G$96,'BFoEToFU-LDVs-passengers'!Q$1)</f>
        <v>0.12241202705490717</v>
      </c>
      <c r="R5" s="6">
        <f>TREND(Calculations!$G100:$H100,Calculations!$G$96:$H$96,'BFoEToFU-LDVs-passengers'!R$1)</f>
        <v>0.12325630273928989</v>
      </c>
      <c r="S5" s="6">
        <f>TREND(Calculations!$G100:$H100,Calculations!$G$96:$H$96,'BFoEToFU-LDVs-passengers'!S$1)</f>
        <v>0.12410057842367239</v>
      </c>
      <c r="T5" s="6">
        <f>TREND(Calculations!$G100:$H100,Calculations!$G$96:$H$96,'BFoEToFU-LDVs-passengers'!T$1)</f>
        <v>0.12494485410805489</v>
      </c>
      <c r="U5" s="6">
        <f>TREND(Calculations!$G100:$H100,Calculations!$G$96:$H$96,'BFoEToFU-LDVs-passengers'!U$1)</f>
        <v>0.12578912979243739</v>
      </c>
      <c r="V5" s="6">
        <f>TREND(Calculations!$G100:$H100,Calculations!$G$96:$H$96,'BFoEToFU-LDVs-passengers'!V$1)</f>
        <v>0.12663340547682012</v>
      </c>
      <c r="W5" s="6">
        <f>TREND(Calculations!$H100:$I100,Calculations!$H$96:$I$96,'BFoEToFU-LDVs-passengers'!W$1)</f>
        <v>0.12761409735010543</v>
      </c>
      <c r="X5" s="6">
        <f>TREND(Calculations!$H100:$I100,Calculations!$H$96:$I$96,'BFoEToFU-LDVs-passengers'!X$1)</f>
        <v>0.12859478922339074</v>
      </c>
      <c r="Y5" s="6">
        <f>TREND(Calculations!$H100:$I100,Calculations!$H$96:$I$96,'BFoEToFU-LDVs-passengers'!Y$1)</f>
        <v>0.12957548109667605</v>
      </c>
      <c r="Z5" s="6">
        <f>TREND(Calculations!$H100:$I100,Calculations!$H$96:$I$96,'BFoEToFU-LDVs-passengers'!Z$1)</f>
        <v>0.13055617296996136</v>
      </c>
      <c r="AA5" s="6">
        <f>TREND(Calculations!$H100:$I100,Calculations!$H$96:$I$96,'BFoEToFU-LDVs-passengers'!AA$1)</f>
        <v>0.13153686484324667</v>
      </c>
      <c r="AB5" s="6">
        <f>TREND(Calculations!$I100:$J100,Calculations!$I$96:$J$96,'BFoEToFU-LDVs-passengers'!AB$1)</f>
        <v>0.1323120301265468</v>
      </c>
      <c r="AC5" s="6">
        <f>TREND(Calculations!$I100:$J100,Calculations!$I$96:$J$96,'BFoEToFU-LDVs-passengers'!AC$1)</f>
        <v>0.13308719540984693</v>
      </c>
      <c r="AD5" s="6">
        <f>TREND(Calculations!$I100:$J100,Calculations!$I$96:$J$96,'BFoEToFU-LDVs-passengers'!AD$1)</f>
        <v>0.13386236069314728</v>
      </c>
      <c r="AE5" s="6">
        <f>TREND(Calculations!$I100:$J100,Calculations!$I$96:$J$96,'BFoEToFU-LDVs-passengers'!AE$1)</f>
        <v>0.13463752597644763</v>
      </c>
      <c r="AF5" s="6">
        <f>TREND(Calculations!$I100:$J100,Calculations!$I$96:$J$96,'BFoEToFU-LDVs-passengers'!AF$1)</f>
        <v>0.13541269125974775</v>
      </c>
      <c r="AG5" s="6">
        <f>TREND(Calculations!$J100:$K100,Calculations!$J$96:$K$96,'BFoEToFU-LDVs-passengers'!AG$1)</f>
        <v>0.13580989372163421</v>
      </c>
      <c r="AH5" s="6">
        <f>TREND(Calculations!$J100:$K100,Calculations!$J$96:$K$96,'BFoEToFU-LDVs-passengers'!AH$1)</f>
        <v>0.13620709618352056</v>
      </c>
      <c r="AI5" s="6">
        <f>TREND(Calculations!$J100:$K100,Calculations!$J$96:$K$96,'BFoEToFU-LDVs-passengers'!AI$1)</f>
        <v>0.13660429864540691</v>
      </c>
      <c r="AJ5" s="6">
        <f>TREND(Calculations!$J100:$K100,Calculations!$J$96:$K$96,'BFoEToFU-LDVs-passengers'!AJ$1)</f>
        <v>0.13700150110729326</v>
      </c>
      <c r="AK5" s="6">
        <f>TREND(Calculations!$J100:$K100,Calculations!$J$96:$K$96,'BFoEToFU-LDVs-passengers'!AK$1)</f>
        <v>0.1373987035691796</v>
      </c>
    </row>
    <row r="6" spans="1:37" s="6" customFormat="1" x14ac:dyDescent="0.35">
      <c r="A6" s="348" t="s">
        <v>8</v>
      </c>
      <c r="B6" s="6">
        <f>TREND(Calculations!$D101:$E101,Calculations!$D$96:$E$96,'BFoEToFU-LDVs-passengers'!B$1)</f>
        <v>0</v>
      </c>
      <c r="C6" s="6">
        <f>TREND(Calculations!$D101:$E101,Calculations!$D$96:$E$96,'BFoEToFU-LDVs-passengers'!C$1)</f>
        <v>0</v>
      </c>
      <c r="D6" s="6">
        <f>TREND(Calculations!$D101:$E101,Calculations!$D$96:$E$96,'BFoEToFU-LDVs-passengers'!D$1)</f>
        <v>0</v>
      </c>
      <c r="E6" s="6">
        <f>TREND(Calculations!$D101:$E101,Calculations!$D$96:$E$96,'BFoEToFU-LDVs-passengers'!E$1)</f>
        <v>0</v>
      </c>
      <c r="F6" s="6">
        <f>TREND(Calculations!$D101:$E101,Calculations!$D$96:$E$96,'BFoEToFU-LDVs-passengers'!F$1)</f>
        <v>0</v>
      </c>
      <c r="G6" s="6">
        <f>TREND(Calculations!$D101:$E101,Calculations!$D$96:$E$96,'BFoEToFU-LDVs-passengers'!G$1)</f>
        <v>0</v>
      </c>
      <c r="H6" s="6">
        <f>TREND(Calculations!$E101:$F101,Calculations!$E$96:$F$96,'BFoEToFU-LDVs-passengers'!H$1)</f>
        <v>0</v>
      </c>
      <c r="I6" s="6">
        <f>TREND(Calculations!$E101:$F101,Calculations!$E$96:$F$96,'BFoEToFU-LDVs-passengers'!I$1)</f>
        <v>0</v>
      </c>
      <c r="J6" s="6">
        <f>TREND(Calculations!$E101:$F101,Calculations!$E$96:$F$96,'BFoEToFU-LDVs-passengers'!J$1)</f>
        <v>0</v>
      </c>
      <c r="K6" s="6">
        <f>TREND(Calculations!$E101:$F101,Calculations!$E$96:$F$96,'BFoEToFU-LDVs-passengers'!K$1)</f>
        <v>0</v>
      </c>
      <c r="L6" s="6">
        <f>TREND(Calculations!$E101:$F101,Calculations!$E$96:$F$96,'BFoEToFU-LDVs-passengers'!L$1)</f>
        <v>0</v>
      </c>
      <c r="M6" s="6">
        <f>TREND(Calculations!$F101:$G101,Calculations!$F$96:$G$96,'BFoEToFU-LDVs-passengers'!M$1)</f>
        <v>0</v>
      </c>
      <c r="N6" s="6">
        <f>TREND(Calculations!$F101:$G101,Calculations!$F$96:$G$96,'BFoEToFU-LDVs-passengers'!N$1)</f>
        <v>0</v>
      </c>
      <c r="O6" s="6">
        <f>TREND(Calculations!$F101:$G101,Calculations!$F$96:$G$96,'BFoEToFU-LDVs-passengers'!O$1)</f>
        <v>0</v>
      </c>
      <c r="P6" s="6">
        <f>TREND(Calculations!$F101:$G101,Calculations!$F$96:$G$96,'BFoEToFU-LDVs-passengers'!P$1)</f>
        <v>0</v>
      </c>
      <c r="Q6" s="6">
        <f>TREND(Calculations!$F101:$G101,Calculations!$F$96:$G$96,'BFoEToFU-LDVs-passengers'!Q$1)</f>
        <v>0</v>
      </c>
      <c r="R6" s="6">
        <f>TREND(Calculations!$G101:$H101,Calculations!$G$96:$H$96,'BFoEToFU-LDVs-passengers'!R$1)</f>
        <v>0</v>
      </c>
      <c r="S6" s="6">
        <f>TREND(Calculations!$G101:$H101,Calculations!$G$96:$H$96,'BFoEToFU-LDVs-passengers'!S$1)</f>
        <v>0</v>
      </c>
      <c r="T6" s="6">
        <f>TREND(Calculations!$G101:$H101,Calculations!$G$96:$H$96,'BFoEToFU-LDVs-passengers'!T$1)</f>
        <v>0</v>
      </c>
      <c r="U6" s="6">
        <f>TREND(Calculations!$G101:$H101,Calculations!$G$96:$H$96,'BFoEToFU-LDVs-passengers'!U$1)</f>
        <v>0</v>
      </c>
      <c r="V6" s="6">
        <f>TREND(Calculations!$G101:$H101,Calculations!$G$96:$H$96,'BFoEToFU-LDVs-passengers'!V$1)</f>
        <v>0</v>
      </c>
      <c r="W6" s="6">
        <f>TREND(Calculations!$H101:$I101,Calculations!$H$96:$I$96,'BFoEToFU-LDVs-passengers'!W$1)</f>
        <v>0</v>
      </c>
      <c r="X6" s="6">
        <f>TREND(Calculations!$H101:$I101,Calculations!$H$96:$I$96,'BFoEToFU-LDVs-passengers'!X$1)</f>
        <v>0</v>
      </c>
      <c r="Y6" s="6">
        <f>TREND(Calculations!$H101:$I101,Calculations!$H$96:$I$96,'BFoEToFU-LDVs-passengers'!Y$1)</f>
        <v>0</v>
      </c>
      <c r="Z6" s="6">
        <f>TREND(Calculations!$H101:$I101,Calculations!$H$96:$I$96,'BFoEToFU-LDVs-passengers'!Z$1)</f>
        <v>0</v>
      </c>
      <c r="AA6" s="6">
        <f>TREND(Calculations!$H101:$I101,Calculations!$H$96:$I$96,'BFoEToFU-LDVs-passengers'!AA$1)</f>
        <v>0</v>
      </c>
      <c r="AB6" s="6">
        <f>TREND(Calculations!$I101:$J101,Calculations!$I$96:$J$96,'BFoEToFU-LDVs-passengers'!AB$1)</f>
        <v>0</v>
      </c>
      <c r="AC6" s="6">
        <f>TREND(Calculations!$I101:$J101,Calculations!$I$96:$J$96,'BFoEToFU-LDVs-passengers'!AC$1)</f>
        <v>0</v>
      </c>
      <c r="AD6" s="6">
        <f>TREND(Calculations!$I101:$J101,Calculations!$I$96:$J$96,'BFoEToFU-LDVs-passengers'!AD$1)</f>
        <v>0</v>
      </c>
      <c r="AE6" s="6">
        <f>TREND(Calculations!$I101:$J101,Calculations!$I$96:$J$96,'BFoEToFU-LDVs-passengers'!AE$1)</f>
        <v>0</v>
      </c>
      <c r="AF6" s="6">
        <f>TREND(Calculations!$I101:$J101,Calculations!$I$96:$J$96,'BFoEToFU-LDVs-passengers'!AF$1)</f>
        <v>0</v>
      </c>
      <c r="AG6" s="6">
        <f>TREND(Calculations!$J101:$K101,Calculations!$J$96:$K$96,'BFoEToFU-LDVs-passengers'!AG$1)</f>
        <v>0</v>
      </c>
      <c r="AH6" s="6">
        <f>TREND(Calculations!$J101:$K101,Calculations!$J$96:$K$96,'BFoEToFU-LDVs-passengers'!AH$1)</f>
        <v>0</v>
      </c>
      <c r="AI6" s="6">
        <f>TREND(Calculations!$J101:$K101,Calculations!$J$96:$K$96,'BFoEToFU-LDVs-passengers'!AI$1)</f>
        <v>0</v>
      </c>
      <c r="AJ6" s="6">
        <f>TREND(Calculations!$J101:$K101,Calculations!$J$96:$K$96,'BFoEToFU-LDVs-passengers'!AJ$1)</f>
        <v>0</v>
      </c>
      <c r="AK6" s="6">
        <f>TREND(Calculations!$J101:$K101,Calculations!$J$96:$K$96,'BFoEToFU-LDVs-passengers'!AK$1)</f>
        <v>0</v>
      </c>
    </row>
    <row r="7" spans="1:37" s="6" customFormat="1" x14ac:dyDescent="0.35">
      <c r="A7" s="348" t="s">
        <v>7</v>
      </c>
      <c r="B7" s="6">
        <f>TREND(Calculations!$D102:$E102,Calculations!$D$96:$E$96,'BFoEToFU-LDVs-passengers'!B$1)</f>
        <v>0</v>
      </c>
      <c r="C7" s="6">
        <f>TREND(Calculations!$D102:$E102,Calculations!$D$96:$E$96,'BFoEToFU-LDVs-passengers'!C$1)</f>
        <v>0</v>
      </c>
      <c r="D7" s="6">
        <f>TREND(Calculations!$D102:$E102,Calculations!$D$96:$E$96,'BFoEToFU-LDVs-passengers'!D$1)</f>
        <v>0</v>
      </c>
      <c r="E7" s="6">
        <f>TREND(Calculations!$D102:$E102,Calculations!$D$96:$E$96,'BFoEToFU-LDVs-passengers'!E$1)</f>
        <v>0</v>
      </c>
      <c r="F7" s="6">
        <f>TREND(Calculations!$D102:$E102,Calculations!$D$96:$E$96,'BFoEToFU-LDVs-passengers'!F$1)</f>
        <v>0</v>
      </c>
      <c r="G7" s="6">
        <f>TREND(Calculations!$D102:$E102,Calculations!$D$96:$E$96,'BFoEToFU-LDVs-passengers'!G$1)</f>
        <v>0</v>
      </c>
      <c r="H7" s="6">
        <f>TREND(Calculations!$E102:$F102,Calculations!$E$96:$F$96,'BFoEToFU-LDVs-passengers'!H$1)</f>
        <v>0</v>
      </c>
      <c r="I7" s="6">
        <f>TREND(Calculations!$E102:$F102,Calculations!$E$96:$F$96,'BFoEToFU-LDVs-passengers'!I$1)</f>
        <v>0</v>
      </c>
      <c r="J7" s="6">
        <f>TREND(Calculations!$E102:$F102,Calculations!$E$96:$F$96,'BFoEToFU-LDVs-passengers'!J$1)</f>
        <v>0</v>
      </c>
      <c r="K7" s="6">
        <f>TREND(Calculations!$E102:$F102,Calculations!$E$96:$F$96,'BFoEToFU-LDVs-passengers'!K$1)</f>
        <v>0</v>
      </c>
      <c r="L7" s="6">
        <f>TREND(Calculations!$E102:$F102,Calculations!$E$96:$F$96,'BFoEToFU-LDVs-passengers'!L$1)</f>
        <v>0</v>
      </c>
      <c r="M7" s="6">
        <f>TREND(Calculations!$F102:$G102,Calculations!$F$96:$G$96,'BFoEToFU-LDVs-passengers'!M$1)</f>
        <v>0</v>
      </c>
      <c r="N7" s="6">
        <f>TREND(Calculations!$F102:$G102,Calculations!$F$96:$G$96,'BFoEToFU-LDVs-passengers'!N$1)</f>
        <v>0</v>
      </c>
      <c r="O7" s="6">
        <f>TREND(Calculations!$F102:$G102,Calculations!$F$96:$G$96,'BFoEToFU-LDVs-passengers'!O$1)</f>
        <v>0</v>
      </c>
      <c r="P7" s="6">
        <f>TREND(Calculations!$F102:$G102,Calculations!$F$96:$G$96,'BFoEToFU-LDVs-passengers'!P$1)</f>
        <v>0</v>
      </c>
      <c r="Q7" s="6">
        <f>TREND(Calculations!$F102:$G102,Calculations!$F$96:$G$96,'BFoEToFU-LDVs-passengers'!Q$1)</f>
        <v>0</v>
      </c>
      <c r="R7" s="6">
        <f>TREND(Calculations!$G102:$H102,Calculations!$G$96:$H$96,'BFoEToFU-LDVs-passengers'!R$1)</f>
        <v>0</v>
      </c>
      <c r="S7" s="6">
        <f>TREND(Calculations!$G102:$H102,Calculations!$G$96:$H$96,'BFoEToFU-LDVs-passengers'!S$1)</f>
        <v>0</v>
      </c>
      <c r="T7" s="6">
        <f>TREND(Calculations!$G102:$H102,Calculations!$G$96:$H$96,'BFoEToFU-LDVs-passengers'!T$1)</f>
        <v>0</v>
      </c>
      <c r="U7" s="6">
        <f>TREND(Calculations!$G102:$H102,Calculations!$G$96:$H$96,'BFoEToFU-LDVs-passengers'!U$1)</f>
        <v>0</v>
      </c>
      <c r="V7" s="6">
        <f>TREND(Calculations!$G102:$H102,Calculations!$G$96:$H$96,'BFoEToFU-LDVs-passengers'!V$1)</f>
        <v>0</v>
      </c>
      <c r="W7" s="6">
        <f>TREND(Calculations!$H102:$I102,Calculations!$H$96:$I$96,'BFoEToFU-LDVs-passengers'!W$1)</f>
        <v>0</v>
      </c>
      <c r="X7" s="6">
        <f>TREND(Calculations!$H102:$I102,Calculations!$H$96:$I$96,'BFoEToFU-LDVs-passengers'!X$1)</f>
        <v>0</v>
      </c>
      <c r="Y7" s="6">
        <f>TREND(Calculations!$H102:$I102,Calculations!$H$96:$I$96,'BFoEToFU-LDVs-passengers'!Y$1)</f>
        <v>0</v>
      </c>
      <c r="Z7" s="6">
        <f>TREND(Calculations!$H102:$I102,Calculations!$H$96:$I$96,'BFoEToFU-LDVs-passengers'!Z$1)</f>
        <v>0</v>
      </c>
      <c r="AA7" s="6">
        <f>TREND(Calculations!$H102:$I102,Calculations!$H$96:$I$96,'BFoEToFU-LDVs-passengers'!AA$1)</f>
        <v>0</v>
      </c>
      <c r="AB7" s="6">
        <f>TREND(Calculations!$I102:$J102,Calculations!$I$96:$J$96,'BFoEToFU-LDVs-passengers'!AB$1)</f>
        <v>0</v>
      </c>
      <c r="AC7" s="6">
        <f>TREND(Calculations!$I102:$J102,Calculations!$I$96:$J$96,'BFoEToFU-LDVs-passengers'!AC$1)</f>
        <v>0</v>
      </c>
      <c r="AD7" s="6">
        <f>TREND(Calculations!$I102:$J102,Calculations!$I$96:$J$96,'BFoEToFU-LDVs-passengers'!AD$1)</f>
        <v>0</v>
      </c>
      <c r="AE7" s="6">
        <f>TREND(Calculations!$I102:$J102,Calculations!$I$96:$J$96,'BFoEToFU-LDVs-passengers'!AE$1)</f>
        <v>0</v>
      </c>
      <c r="AF7" s="6">
        <f>TREND(Calculations!$I102:$J102,Calculations!$I$96:$J$96,'BFoEToFU-LDVs-passengers'!AF$1)</f>
        <v>0</v>
      </c>
      <c r="AG7" s="6">
        <f>TREND(Calculations!$J102:$K102,Calculations!$J$96:$K$96,'BFoEToFU-LDVs-passengers'!AG$1)</f>
        <v>0</v>
      </c>
      <c r="AH7" s="6">
        <f>TREND(Calculations!$J102:$K102,Calculations!$J$96:$K$96,'BFoEToFU-LDVs-passengers'!AH$1)</f>
        <v>0</v>
      </c>
      <c r="AI7" s="6">
        <f>TREND(Calculations!$J102:$K102,Calculations!$J$96:$K$96,'BFoEToFU-LDVs-passengers'!AI$1)</f>
        <v>0</v>
      </c>
      <c r="AJ7" s="6">
        <f>TREND(Calculations!$J102:$K102,Calculations!$J$96:$K$96,'BFoEToFU-LDVs-passengers'!AJ$1)</f>
        <v>0</v>
      </c>
      <c r="AK7" s="6">
        <f>TREND(Calculations!$J102:$K102,Calculations!$J$96:$K$96,'BFoEToFU-LDVs-passengers'!AK$1)</f>
        <v>0</v>
      </c>
    </row>
    <row r="8" spans="1:37" s="6" customFormat="1" x14ac:dyDescent="0.35">
      <c r="A8" s="348" t="s">
        <v>6</v>
      </c>
      <c r="B8" s="6">
        <f>TREND(Calculations!$D103:$E103,Calculations!$D$96:$E$96,'BFoEToFU-LDVs-passengers'!B$1)</f>
        <v>0</v>
      </c>
      <c r="C8" s="6">
        <f>TREND(Calculations!$D103:$E103,Calculations!$D$96:$E$96,'BFoEToFU-LDVs-passengers'!C$1)</f>
        <v>0</v>
      </c>
      <c r="D8" s="6">
        <f>TREND(Calculations!$D103:$E103,Calculations!$D$96:$E$96,'BFoEToFU-LDVs-passengers'!D$1)</f>
        <v>0</v>
      </c>
      <c r="E8" s="6">
        <f>TREND(Calculations!$D103:$E103,Calculations!$D$96:$E$96,'BFoEToFU-LDVs-passengers'!E$1)</f>
        <v>0</v>
      </c>
      <c r="F8" s="6">
        <f>TREND(Calculations!$D103:$E103,Calculations!$D$96:$E$96,'BFoEToFU-LDVs-passengers'!F$1)</f>
        <v>0</v>
      </c>
      <c r="G8" s="6">
        <f>TREND(Calculations!$D103:$E103,Calculations!$D$96:$E$96,'BFoEToFU-LDVs-passengers'!G$1)</f>
        <v>0</v>
      </c>
      <c r="H8" s="6">
        <f>TREND(Calculations!$E103:$F103,Calculations!$E$96:$F$96,'BFoEToFU-LDVs-passengers'!H$1)</f>
        <v>0</v>
      </c>
      <c r="I8" s="6">
        <f>TREND(Calculations!$E103:$F103,Calculations!$E$96:$F$96,'BFoEToFU-LDVs-passengers'!I$1)</f>
        <v>0</v>
      </c>
      <c r="J8" s="6">
        <f>TREND(Calculations!$E103:$F103,Calculations!$E$96:$F$96,'BFoEToFU-LDVs-passengers'!J$1)</f>
        <v>0</v>
      </c>
      <c r="K8" s="6">
        <f>TREND(Calculations!$E103:$F103,Calculations!$E$96:$F$96,'BFoEToFU-LDVs-passengers'!K$1)</f>
        <v>0</v>
      </c>
      <c r="L8" s="6">
        <f>TREND(Calculations!$E103:$F103,Calculations!$E$96:$F$96,'BFoEToFU-LDVs-passengers'!L$1)</f>
        <v>0</v>
      </c>
      <c r="M8" s="6">
        <f>TREND(Calculations!$F103:$G103,Calculations!$F$96:$G$96,'BFoEToFU-LDVs-passengers'!M$1)</f>
        <v>0</v>
      </c>
      <c r="N8" s="6">
        <f>TREND(Calculations!$F103:$G103,Calculations!$F$96:$G$96,'BFoEToFU-LDVs-passengers'!N$1)</f>
        <v>0</v>
      </c>
      <c r="O8" s="6">
        <f>TREND(Calculations!$F103:$G103,Calculations!$F$96:$G$96,'BFoEToFU-LDVs-passengers'!O$1)</f>
        <v>0</v>
      </c>
      <c r="P8" s="6">
        <f>TREND(Calculations!$F103:$G103,Calculations!$F$96:$G$96,'BFoEToFU-LDVs-passengers'!P$1)</f>
        <v>0</v>
      </c>
      <c r="Q8" s="6">
        <f>TREND(Calculations!$F103:$G103,Calculations!$F$96:$G$96,'BFoEToFU-LDVs-passengers'!Q$1)</f>
        <v>0</v>
      </c>
      <c r="R8" s="6">
        <f>TREND(Calculations!$G103:$H103,Calculations!$G$96:$H$96,'BFoEToFU-LDVs-passengers'!R$1)</f>
        <v>0</v>
      </c>
      <c r="S8" s="6">
        <f>TREND(Calculations!$G103:$H103,Calculations!$G$96:$H$96,'BFoEToFU-LDVs-passengers'!S$1)</f>
        <v>0</v>
      </c>
      <c r="T8" s="6">
        <f>TREND(Calculations!$G103:$H103,Calculations!$G$96:$H$96,'BFoEToFU-LDVs-passengers'!T$1)</f>
        <v>0</v>
      </c>
      <c r="U8" s="6">
        <f>TREND(Calculations!$G103:$H103,Calculations!$G$96:$H$96,'BFoEToFU-LDVs-passengers'!U$1)</f>
        <v>0</v>
      </c>
      <c r="V8" s="6">
        <f>TREND(Calculations!$G103:$H103,Calculations!$G$96:$H$96,'BFoEToFU-LDVs-passengers'!V$1)</f>
        <v>0</v>
      </c>
      <c r="W8" s="6">
        <f>TREND(Calculations!$H103:$I103,Calculations!$H$96:$I$96,'BFoEToFU-LDVs-passengers'!W$1)</f>
        <v>0</v>
      </c>
      <c r="X8" s="6">
        <f>TREND(Calculations!$H103:$I103,Calculations!$H$96:$I$96,'BFoEToFU-LDVs-passengers'!X$1)</f>
        <v>0</v>
      </c>
      <c r="Y8" s="6">
        <f>TREND(Calculations!$H103:$I103,Calculations!$H$96:$I$96,'BFoEToFU-LDVs-passengers'!Y$1)</f>
        <v>0</v>
      </c>
      <c r="Z8" s="6">
        <f>TREND(Calculations!$H103:$I103,Calculations!$H$96:$I$96,'BFoEToFU-LDVs-passengers'!Z$1)</f>
        <v>0</v>
      </c>
      <c r="AA8" s="6">
        <f>TREND(Calculations!$H103:$I103,Calculations!$H$96:$I$96,'BFoEToFU-LDVs-passengers'!AA$1)</f>
        <v>0</v>
      </c>
      <c r="AB8" s="6">
        <f>TREND(Calculations!$I103:$J103,Calculations!$I$96:$J$96,'BFoEToFU-LDVs-passengers'!AB$1)</f>
        <v>0</v>
      </c>
      <c r="AC8" s="6">
        <f>TREND(Calculations!$I103:$J103,Calculations!$I$96:$J$96,'BFoEToFU-LDVs-passengers'!AC$1)</f>
        <v>0</v>
      </c>
      <c r="AD8" s="6">
        <f>TREND(Calculations!$I103:$J103,Calculations!$I$96:$J$96,'BFoEToFU-LDVs-passengers'!AD$1)</f>
        <v>0</v>
      </c>
      <c r="AE8" s="6">
        <f>TREND(Calculations!$I103:$J103,Calculations!$I$96:$J$96,'BFoEToFU-LDVs-passengers'!AE$1)</f>
        <v>0</v>
      </c>
      <c r="AF8" s="6">
        <f>TREND(Calculations!$I103:$J103,Calculations!$I$96:$J$96,'BFoEToFU-LDVs-passengers'!AF$1)</f>
        <v>0</v>
      </c>
      <c r="AG8" s="6">
        <f>TREND(Calculations!$J103:$K103,Calculations!$J$96:$K$96,'BFoEToFU-LDVs-passengers'!AG$1)</f>
        <v>0</v>
      </c>
      <c r="AH8" s="6">
        <f>TREND(Calculations!$J103:$K103,Calculations!$J$96:$K$96,'BFoEToFU-LDVs-passengers'!AH$1)</f>
        <v>0</v>
      </c>
      <c r="AI8" s="6">
        <f>TREND(Calculations!$J103:$K103,Calculations!$J$96:$K$96,'BFoEToFU-LDVs-passengers'!AI$1)</f>
        <v>0</v>
      </c>
      <c r="AJ8" s="6">
        <f>TREND(Calculations!$J103:$K103,Calculations!$J$96:$K$96,'BFoEToFU-LDVs-passengers'!AJ$1)</f>
        <v>0</v>
      </c>
      <c r="AK8" s="6">
        <f>TREND(Calculations!$J103:$K103,Calculations!$J$96:$K$96,'BFoEToFU-LDVs-passengers'!AK$1)</f>
        <v>0</v>
      </c>
    </row>
    <row r="10" spans="1:37" x14ac:dyDescent="0.35">
      <c r="B10" s="347"/>
      <c r="G10" s="347"/>
    </row>
    <row r="11" spans="1:37" x14ac:dyDescent="0.35">
      <c r="B11" s="347"/>
      <c r="G11" s="347"/>
    </row>
    <row r="12" spans="1:37" x14ac:dyDescent="0.35">
      <c r="B12" s="5"/>
      <c r="G12" s="5"/>
    </row>
    <row r="13" spans="1:37" x14ac:dyDescent="0.35">
      <c r="B13" s="5"/>
      <c r="G13" s="5"/>
    </row>
    <row r="14" spans="1:37" x14ac:dyDescent="0.35">
      <c r="B14" s="5"/>
      <c r="G14" s="5"/>
    </row>
    <row r="15" spans="1:37" x14ac:dyDescent="0.35">
      <c r="B15" s="5"/>
      <c r="G15" s="5"/>
    </row>
    <row r="16" spans="1:37" x14ac:dyDescent="0.35">
      <c r="B16" s="6"/>
      <c r="G16"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pane xSplit="1" ySplit="1" topLeftCell="B2" activePane="bottomRight" state="frozen"/>
      <selection pane="topRight" activeCell="B1" sqref="B1"/>
      <selection pane="bottomLeft" activeCell="A2" sqref="A2"/>
      <selection pane="bottomRight" activeCell="AK2" sqref="B2:AK2"/>
    </sheetView>
  </sheetViews>
  <sheetFormatPr defaultColWidth="9.1796875" defaultRowHeight="14.5" x14ac:dyDescent="0.35"/>
  <cols>
    <col min="1" max="1" width="40.1796875" style="7" customWidth="1"/>
    <col min="2" max="2" width="9.1796875" style="6"/>
    <col min="3" max="16384" width="9.1796875" style="7"/>
  </cols>
  <sheetData>
    <row r="1" spans="1:37" x14ac:dyDescent="0.35">
      <c r="A1" s="1" t="s">
        <v>1</v>
      </c>
      <c r="B1" s="348">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s="6" customFormat="1" x14ac:dyDescent="0.35">
      <c r="A2" s="348" t="s">
        <v>2</v>
      </c>
      <c r="B2" s="6">
        <f>'BFoEToFU-LDVs-passengers'!B2</f>
        <v>0</v>
      </c>
      <c r="C2" s="6">
        <f>'BFoEToFU-LDVs-passengers'!C2</f>
        <v>0</v>
      </c>
      <c r="D2" s="6">
        <f>'BFoEToFU-LDVs-passengers'!D2</f>
        <v>0</v>
      </c>
      <c r="E2" s="6">
        <f>'BFoEToFU-LDVs-passengers'!E2</f>
        <v>0</v>
      </c>
      <c r="F2" s="6">
        <f>'BFoEToFU-LDVs-passengers'!F2</f>
        <v>0</v>
      </c>
      <c r="G2" s="6">
        <f>'BFoEToFU-LDVs-passengers'!G2</f>
        <v>0</v>
      </c>
      <c r="H2" s="6">
        <f>'BFoEToFU-LDVs-passengers'!H2</f>
        <v>0</v>
      </c>
      <c r="I2" s="6">
        <f>'BFoEToFU-LDVs-passengers'!I2</f>
        <v>0</v>
      </c>
      <c r="J2" s="6">
        <f>'BFoEToFU-LDVs-passengers'!J2</f>
        <v>0</v>
      </c>
      <c r="K2" s="6">
        <f>'BFoEToFU-LDVs-passengers'!K2</f>
        <v>0</v>
      </c>
      <c r="L2" s="6">
        <f>'BFoEToFU-LDVs-passengers'!L2</f>
        <v>0</v>
      </c>
      <c r="M2" s="6">
        <f>'BFoEToFU-LDVs-passengers'!M2</f>
        <v>0</v>
      </c>
      <c r="N2" s="6">
        <f>'BFoEToFU-LDVs-passengers'!N2</f>
        <v>0</v>
      </c>
      <c r="O2" s="6">
        <f>'BFoEToFU-LDVs-passengers'!O2</f>
        <v>0</v>
      </c>
      <c r="P2" s="6">
        <f>'BFoEToFU-LDVs-passengers'!P2</f>
        <v>0</v>
      </c>
      <c r="Q2" s="6">
        <f>'BFoEToFU-LDVs-passengers'!Q2</f>
        <v>0</v>
      </c>
      <c r="R2" s="6">
        <f>'BFoEToFU-LDVs-passengers'!R2</f>
        <v>0</v>
      </c>
      <c r="S2" s="6">
        <f>'BFoEToFU-LDVs-passengers'!S2</f>
        <v>0</v>
      </c>
      <c r="T2" s="6">
        <f>'BFoEToFU-LDVs-passengers'!T2</f>
        <v>0</v>
      </c>
      <c r="U2" s="6">
        <f>'BFoEToFU-LDVs-passengers'!U2</f>
        <v>0</v>
      </c>
      <c r="V2" s="6">
        <f>'BFoEToFU-LDVs-passengers'!V2</f>
        <v>0</v>
      </c>
      <c r="W2" s="6">
        <f>'BFoEToFU-LDVs-passengers'!W2</f>
        <v>0</v>
      </c>
      <c r="X2" s="6">
        <f>'BFoEToFU-LDVs-passengers'!X2</f>
        <v>0</v>
      </c>
      <c r="Y2" s="6">
        <f>'BFoEToFU-LDVs-passengers'!Y2</f>
        <v>0</v>
      </c>
      <c r="Z2" s="6">
        <f>'BFoEToFU-LDVs-passengers'!Z2</f>
        <v>0</v>
      </c>
      <c r="AA2" s="6">
        <f>'BFoEToFU-LDVs-passengers'!AA2</f>
        <v>0</v>
      </c>
      <c r="AB2" s="6">
        <f>'BFoEToFU-LDVs-passengers'!AB2</f>
        <v>0</v>
      </c>
      <c r="AC2" s="6">
        <f>'BFoEToFU-LDVs-passengers'!AC2</f>
        <v>0</v>
      </c>
      <c r="AD2" s="6">
        <f>'BFoEToFU-LDVs-passengers'!AD2</f>
        <v>0</v>
      </c>
      <c r="AE2" s="6">
        <f>'BFoEToFU-LDVs-passengers'!AE2</f>
        <v>0</v>
      </c>
      <c r="AF2" s="6">
        <f>'BFoEToFU-LDVs-passengers'!AF2</f>
        <v>0</v>
      </c>
      <c r="AG2" s="6">
        <f>'BFoEToFU-LDVs-passengers'!AG2</f>
        <v>0</v>
      </c>
      <c r="AH2" s="6">
        <f>'BFoEToFU-LDVs-passengers'!AH2</f>
        <v>0</v>
      </c>
      <c r="AI2" s="6">
        <f>'BFoEToFU-LDVs-passengers'!AI2</f>
        <v>0</v>
      </c>
      <c r="AJ2" s="6">
        <f>'BFoEToFU-LDVs-passengers'!AJ2</f>
        <v>0</v>
      </c>
      <c r="AK2" s="6">
        <f>'BFoEToFU-LDVs-passengers'!AK2</f>
        <v>0</v>
      </c>
    </row>
    <row r="3" spans="1:37" s="6" customFormat="1" x14ac:dyDescent="0.35">
      <c r="A3" s="348" t="s">
        <v>3</v>
      </c>
      <c r="B3" s="6">
        <f>'BFoEToFU-LDVs-passengers'!B3</f>
        <v>1.0942331523173525E-2</v>
      </c>
      <c r="C3" s="6">
        <f>'BFoEToFU-LDVs-passengers'!C3</f>
        <v>1.0972537881670748E-2</v>
      </c>
      <c r="D3" s="6">
        <f>'BFoEToFU-LDVs-passengers'!D3</f>
        <v>1.1002744240167971E-2</v>
      </c>
      <c r="E3" s="6">
        <f>'BFoEToFU-LDVs-passengers'!E3</f>
        <v>1.1032950598665194E-2</v>
      </c>
      <c r="F3" s="6">
        <f>'BFoEToFU-LDVs-passengers'!F3</f>
        <v>1.1063156957162409E-2</v>
      </c>
      <c r="G3" s="6">
        <f>'BFoEToFU-LDVs-passengers'!G3</f>
        <v>1.1093363315659632E-2</v>
      </c>
      <c r="H3" s="6">
        <f>'BFoEToFU-LDVs-passengers'!H3</f>
        <v>1.1105384062156786E-2</v>
      </c>
      <c r="I3" s="6">
        <f>'BFoEToFU-LDVs-passengers'!I3</f>
        <v>1.1117404808653929E-2</v>
      </c>
      <c r="J3" s="6">
        <f>'BFoEToFU-LDVs-passengers'!J3</f>
        <v>1.1129425555151076E-2</v>
      </c>
      <c r="K3" s="6">
        <f>'BFoEToFU-LDVs-passengers'!K3</f>
        <v>1.114144630164822E-2</v>
      </c>
      <c r="L3" s="6">
        <f>'BFoEToFU-LDVs-passengers'!L3</f>
        <v>1.1153467048145363E-2</v>
      </c>
      <c r="M3" s="6">
        <f>'BFoEToFU-LDVs-passengers'!M3</f>
        <v>1.1156022283258852E-2</v>
      </c>
      <c r="N3" s="6">
        <f>'BFoEToFU-LDVs-passengers'!N3</f>
        <v>1.1158577518372344E-2</v>
      </c>
      <c r="O3" s="6">
        <f>'BFoEToFU-LDVs-passengers'!O3</f>
        <v>1.1161132753485833E-2</v>
      </c>
      <c r="P3" s="6">
        <f>'BFoEToFU-LDVs-passengers'!P3</f>
        <v>1.1163687988599326E-2</v>
      </c>
      <c r="Q3" s="6">
        <f>'BFoEToFU-LDVs-passengers'!Q3</f>
        <v>1.1166243223712817E-2</v>
      </c>
      <c r="R3" s="6">
        <f>'BFoEToFU-LDVs-passengers'!R3</f>
        <v>1.1161867942311688E-2</v>
      </c>
      <c r="S3" s="6">
        <f>'BFoEToFU-LDVs-passengers'!S3</f>
        <v>1.115749266091056E-2</v>
      </c>
      <c r="T3" s="6">
        <f>'BFoEToFU-LDVs-passengers'!T3</f>
        <v>1.1153117379509433E-2</v>
      </c>
      <c r="U3" s="6">
        <f>'BFoEToFU-LDVs-passengers'!U3</f>
        <v>1.1148742098108306E-2</v>
      </c>
      <c r="V3" s="6">
        <f>'BFoEToFU-LDVs-passengers'!V3</f>
        <v>1.1144366816707179E-2</v>
      </c>
      <c r="W3" s="6">
        <f>'BFoEToFU-LDVs-passengers'!W3</f>
        <v>1.1135099090309089E-2</v>
      </c>
      <c r="X3" s="6">
        <f>'BFoEToFU-LDVs-passengers'!X3</f>
        <v>1.1125831363911001E-2</v>
      </c>
      <c r="Y3" s="6">
        <f>'BFoEToFU-LDVs-passengers'!Y3</f>
        <v>1.111656363751291E-2</v>
      </c>
      <c r="Z3" s="6">
        <f>'BFoEToFU-LDVs-passengers'!Z3</f>
        <v>1.1107295911114819E-2</v>
      </c>
      <c r="AA3" s="6">
        <f>'BFoEToFU-LDVs-passengers'!AA3</f>
        <v>1.1098028184716731E-2</v>
      </c>
      <c r="AB3" s="6">
        <f>'BFoEToFU-LDVs-passengers'!AB3</f>
        <v>1.1089779159165192E-2</v>
      </c>
      <c r="AC3" s="6">
        <f>'BFoEToFU-LDVs-passengers'!AC3</f>
        <v>1.1081530133613661E-2</v>
      </c>
      <c r="AD3" s="6">
        <f>'BFoEToFU-LDVs-passengers'!AD3</f>
        <v>1.1073281108062126E-2</v>
      </c>
      <c r="AE3" s="6">
        <f>'BFoEToFU-LDVs-passengers'!AE3</f>
        <v>1.1065032082510591E-2</v>
      </c>
      <c r="AF3" s="6">
        <f>'BFoEToFU-LDVs-passengers'!AF3</f>
        <v>1.105678305695906E-2</v>
      </c>
      <c r="AG3" s="6">
        <f>'BFoEToFU-LDVs-passengers'!AG3</f>
        <v>1.1052550409026744E-2</v>
      </c>
      <c r="AH3" s="6">
        <f>'BFoEToFU-LDVs-passengers'!AH3</f>
        <v>1.1048317761094431E-2</v>
      </c>
      <c r="AI3" s="6">
        <f>'BFoEToFU-LDVs-passengers'!AI3</f>
        <v>1.1044085113162115E-2</v>
      </c>
      <c r="AJ3" s="6">
        <f>'BFoEToFU-LDVs-passengers'!AJ3</f>
        <v>1.10398524652298E-2</v>
      </c>
      <c r="AK3" s="6">
        <f>'BFoEToFU-LDVs-passengers'!AK3</f>
        <v>1.1035619817297487E-2</v>
      </c>
    </row>
    <row r="4" spans="1:37" s="6" customFormat="1" x14ac:dyDescent="0.35">
      <c r="A4" s="348" t="s">
        <v>4</v>
      </c>
      <c r="B4" s="6">
        <f>'BFoEToFU-LDVs-passengers'!B4</f>
        <v>0.88224589660091857</v>
      </c>
      <c r="C4" s="6">
        <f>'BFoEToFU-LDVs-passengers'!C4</f>
        <v>0.88085497785315692</v>
      </c>
      <c r="D4" s="6">
        <f>'BFoEToFU-LDVs-passengers'!D4</f>
        <v>0.87946405910539571</v>
      </c>
      <c r="E4" s="6">
        <f>'BFoEToFU-LDVs-passengers'!E4</f>
        <v>0.87807314035763406</v>
      </c>
      <c r="F4" s="6">
        <f>'BFoEToFU-LDVs-passengers'!F4</f>
        <v>0.87668222160987241</v>
      </c>
      <c r="G4" s="6">
        <f>'BFoEToFU-LDVs-passengers'!G4</f>
        <v>0.87529130286211121</v>
      </c>
      <c r="H4" s="6">
        <f>'BFoEToFU-LDVs-passengers'!H4</f>
        <v>0.87430236247723037</v>
      </c>
      <c r="I4" s="6">
        <f>'BFoEToFU-LDVs-passengers'!I4</f>
        <v>0.87331342209234974</v>
      </c>
      <c r="J4" s="6">
        <f>'BFoEToFU-LDVs-passengers'!J4</f>
        <v>0.8723244817074689</v>
      </c>
      <c r="K4" s="6">
        <f>'BFoEToFU-LDVs-passengers'!K4</f>
        <v>0.87133554132258828</v>
      </c>
      <c r="L4" s="6">
        <f>'BFoEToFU-LDVs-passengers'!L4</f>
        <v>0.87034660093770766</v>
      </c>
      <c r="M4" s="6">
        <f>'BFoEToFU-LDVs-passengers'!M4</f>
        <v>0.86956162669444237</v>
      </c>
      <c r="N4" s="6">
        <f>'BFoEToFU-LDVs-passengers'!N4</f>
        <v>0.86877665245117686</v>
      </c>
      <c r="O4" s="6">
        <f>'BFoEToFU-LDVs-passengers'!O4</f>
        <v>0.86799167820791134</v>
      </c>
      <c r="P4" s="6">
        <f>'BFoEToFU-LDVs-passengers'!P4</f>
        <v>0.86720670396464583</v>
      </c>
      <c r="Q4" s="6">
        <f>'BFoEToFU-LDVs-passengers'!Q4</f>
        <v>0.86642172972138032</v>
      </c>
      <c r="R4" s="6">
        <f>'BFoEToFU-LDVs-passengers'!R4</f>
        <v>0.86558182931839855</v>
      </c>
      <c r="S4" s="6">
        <f>'BFoEToFU-LDVs-passengers'!S4</f>
        <v>0.86474192891541724</v>
      </c>
      <c r="T4" s="6">
        <f>'BFoEToFU-LDVs-passengers'!T4</f>
        <v>0.86390202851243569</v>
      </c>
      <c r="U4" s="6">
        <f>'BFoEToFU-LDVs-passengers'!U4</f>
        <v>0.86306212810945415</v>
      </c>
      <c r="V4" s="6">
        <f>'BFoEToFU-LDVs-passengers'!V4</f>
        <v>0.86222222770647283</v>
      </c>
      <c r="W4" s="6">
        <f>'BFoEToFU-LDVs-passengers'!W4</f>
        <v>0.86125080355958539</v>
      </c>
      <c r="X4" s="6">
        <f>'BFoEToFU-LDVs-passengers'!X4</f>
        <v>0.86027937941269816</v>
      </c>
      <c r="Y4" s="6">
        <f>'BFoEToFU-LDVs-passengers'!Y4</f>
        <v>0.85930795526581094</v>
      </c>
      <c r="Z4" s="6">
        <f>'BFoEToFU-LDVs-passengers'!Z4</f>
        <v>0.85833653111892372</v>
      </c>
      <c r="AA4" s="6">
        <f>'BFoEToFU-LDVs-passengers'!AA4</f>
        <v>0.85736510697203649</v>
      </c>
      <c r="AB4" s="6">
        <f>'BFoEToFU-LDVs-passengers'!AB4</f>
        <v>0.85659819071428811</v>
      </c>
      <c r="AC4" s="6">
        <f>'BFoEToFU-LDVs-passengers'!AC4</f>
        <v>0.85583127445653928</v>
      </c>
      <c r="AD4" s="6">
        <f>'BFoEToFU-LDVs-passengers'!AD4</f>
        <v>0.85506435819879067</v>
      </c>
      <c r="AE4" s="6">
        <f>'BFoEToFU-LDVs-passengers'!AE4</f>
        <v>0.85429744194104207</v>
      </c>
      <c r="AF4" s="6">
        <f>'BFoEToFU-LDVs-passengers'!AF4</f>
        <v>0.85353052568329324</v>
      </c>
      <c r="AG4" s="6">
        <f>'BFoEToFU-LDVs-passengers'!AG4</f>
        <v>0.85313755586933937</v>
      </c>
      <c r="AH4" s="6">
        <f>'BFoEToFU-LDVs-passengers'!AH4</f>
        <v>0.85274458605538528</v>
      </c>
      <c r="AI4" s="6">
        <f>'BFoEToFU-LDVs-passengers'!AI4</f>
        <v>0.85235161624143119</v>
      </c>
      <c r="AJ4" s="6">
        <f>'BFoEToFU-LDVs-passengers'!AJ4</f>
        <v>0.8519586464274771</v>
      </c>
      <c r="AK4" s="6">
        <f>'BFoEToFU-LDVs-passengers'!AK4</f>
        <v>0.851565676613523</v>
      </c>
    </row>
    <row r="5" spans="1:37" s="6" customFormat="1" x14ac:dyDescent="0.35">
      <c r="A5" s="348" t="s">
        <v>5</v>
      </c>
      <c r="B5" s="6">
        <f>'BFoEToFU-LDVs-passengers'!B5</f>
        <v>0.10681177187590807</v>
      </c>
      <c r="C5" s="6">
        <f>'BFoEToFU-LDVs-passengers'!C5</f>
        <v>0.10817248426517256</v>
      </c>
      <c r="D5" s="6">
        <f>'BFoEToFU-LDVs-passengers'!D5</f>
        <v>0.10953319665443662</v>
      </c>
      <c r="E5" s="6">
        <f>'BFoEToFU-LDVs-passengers'!E5</f>
        <v>0.11089390904370111</v>
      </c>
      <c r="F5" s="6">
        <f>'BFoEToFU-LDVs-passengers'!F5</f>
        <v>0.11225462143296516</v>
      </c>
      <c r="G5" s="6">
        <f>'BFoEToFU-LDVs-passengers'!G5</f>
        <v>0.11361533382222921</v>
      </c>
      <c r="H5" s="6">
        <f>'BFoEToFU-LDVs-passengers'!H5</f>
        <v>0.11459225346061275</v>
      </c>
      <c r="I5" s="6">
        <f>'BFoEToFU-LDVs-passengers'!I5</f>
        <v>0.11556917309899628</v>
      </c>
      <c r="J5" s="6">
        <f>'BFoEToFU-LDVs-passengers'!J5</f>
        <v>0.11654609273737981</v>
      </c>
      <c r="K5" s="6">
        <f>'BFoEToFU-LDVs-passengers'!K5</f>
        <v>0.11752301237576335</v>
      </c>
      <c r="L5" s="6">
        <f>'BFoEToFU-LDVs-passengers'!L5</f>
        <v>0.11849993201414666</v>
      </c>
      <c r="M5" s="6">
        <f>'BFoEToFU-LDVs-passengers'!M5</f>
        <v>0.11928235102229889</v>
      </c>
      <c r="N5" s="6">
        <f>'BFoEToFU-LDVs-passengers'!N5</f>
        <v>0.12006477003045091</v>
      </c>
      <c r="O5" s="6">
        <f>'BFoEToFU-LDVs-passengers'!O5</f>
        <v>0.12084718903860314</v>
      </c>
      <c r="P5" s="6">
        <f>'BFoEToFU-LDVs-passengers'!P5</f>
        <v>0.12162960804675516</v>
      </c>
      <c r="Q5" s="6">
        <f>'BFoEToFU-LDVs-passengers'!Q5</f>
        <v>0.12241202705490717</v>
      </c>
      <c r="R5" s="6">
        <f>'BFoEToFU-LDVs-passengers'!R5</f>
        <v>0.12325630273928989</v>
      </c>
      <c r="S5" s="6">
        <f>'BFoEToFU-LDVs-passengers'!S5</f>
        <v>0.12410057842367239</v>
      </c>
      <c r="T5" s="6">
        <f>'BFoEToFU-LDVs-passengers'!T5</f>
        <v>0.12494485410805489</v>
      </c>
      <c r="U5" s="6">
        <f>'BFoEToFU-LDVs-passengers'!U5</f>
        <v>0.12578912979243739</v>
      </c>
      <c r="V5" s="6">
        <f>'BFoEToFU-LDVs-passengers'!V5</f>
        <v>0.12663340547682012</v>
      </c>
      <c r="W5" s="6">
        <f>'BFoEToFU-LDVs-passengers'!W5</f>
        <v>0.12761409735010543</v>
      </c>
      <c r="X5" s="6">
        <f>'BFoEToFU-LDVs-passengers'!X5</f>
        <v>0.12859478922339074</v>
      </c>
      <c r="Y5" s="6">
        <f>'BFoEToFU-LDVs-passengers'!Y5</f>
        <v>0.12957548109667605</v>
      </c>
      <c r="Z5" s="6">
        <f>'BFoEToFU-LDVs-passengers'!Z5</f>
        <v>0.13055617296996136</v>
      </c>
      <c r="AA5" s="6">
        <f>'BFoEToFU-LDVs-passengers'!AA5</f>
        <v>0.13153686484324667</v>
      </c>
      <c r="AB5" s="6">
        <f>'BFoEToFU-LDVs-passengers'!AB5</f>
        <v>0.1323120301265468</v>
      </c>
      <c r="AC5" s="6">
        <f>'BFoEToFU-LDVs-passengers'!AC5</f>
        <v>0.13308719540984693</v>
      </c>
      <c r="AD5" s="6">
        <f>'BFoEToFU-LDVs-passengers'!AD5</f>
        <v>0.13386236069314728</v>
      </c>
      <c r="AE5" s="6">
        <f>'BFoEToFU-LDVs-passengers'!AE5</f>
        <v>0.13463752597644763</v>
      </c>
      <c r="AF5" s="6">
        <f>'BFoEToFU-LDVs-passengers'!AF5</f>
        <v>0.13541269125974775</v>
      </c>
      <c r="AG5" s="6">
        <f>'BFoEToFU-LDVs-passengers'!AG5</f>
        <v>0.13580989372163421</v>
      </c>
      <c r="AH5" s="6">
        <f>'BFoEToFU-LDVs-passengers'!AH5</f>
        <v>0.13620709618352056</v>
      </c>
      <c r="AI5" s="6">
        <f>'BFoEToFU-LDVs-passengers'!AI5</f>
        <v>0.13660429864540691</v>
      </c>
      <c r="AJ5" s="6">
        <f>'BFoEToFU-LDVs-passengers'!AJ5</f>
        <v>0.13700150110729326</v>
      </c>
      <c r="AK5" s="6">
        <f>'BFoEToFU-LDVs-passengers'!AK5</f>
        <v>0.1373987035691796</v>
      </c>
    </row>
    <row r="6" spans="1:37" s="6" customFormat="1" x14ac:dyDescent="0.35">
      <c r="A6" s="348" t="s">
        <v>8</v>
      </c>
      <c r="B6" s="6">
        <f>'BFoEToFU-LDVs-passengers'!B6</f>
        <v>0</v>
      </c>
      <c r="C6" s="6">
        <f>'BFoEToFU-LDVs-passengers'!C6</f>
        <v>0</v>
      </c>
      <c r="D6" s="6">
        <f>'BFoEToFU-LDVs-passengers'!D6</f>
        <v>0</v>
      </c>
      <c r="E6" s="6">
        <f>'BFoEToFU-LDVs-passengers'!E6</f>
        <v>0</v>
      </c>
      <c r="F6" s="6">
        <f>'BFoEToFU-LDVs-passengers'!F6</f>
        <v>0</v>
      </c>
      <c r="G6" s="6">
        <f>'BFoEToFU-LDVs-passengers'!G6</f>
        <v>0</v>
      </c>
      <c r="H6" s="6">
        <f>'BFoEToFU-LDVs-passengers'!H6</f>
        <v>0</v>
      </c>
      <c r="I6" s="6">
        <f>'BFoEToFU-LDVs-passengers'!I6</f>
        <v>0</v>
      </c>
      <c r="J6" s="6">
        <f>'BFoEToFU-LDVs-passengers'!J6</f>
        <v>0</v>
      </c>
      <c r="K6" s="6">
        <f>'BFoEToFU-LDVs-passengers'!K6</f>
        <v>0</v>
      </c>
      <c r="L6" s="6">
        <f>'BFoEToFU-LDVs-passengers'!L6</f>
        <v>0</v>
      </c>
      <c r="M6" s="6">
        <f>'BFoEToFU-LDVs-passengers'!M6</f>
        <v>0</v>
      </c>
      <c r="N6" s="6">
        <f>'BFoEToFU-LDVs-passengers'!N6</f>
        <v>0</v>
      </c>
      <c r="O6" s="6">
        <f>'BFoEToFU-LDVs-passengers'!O6</f>
        <v>0</v>
      </c>
      <c r="P6" s="6">
        <f>'BFoEToFU-LDVs-passengers'!P6</f>
        <v>0</v>
      </c>
      <c r="Q6" s="6">
        <f>'BFoEToFU-LDVs-passengers'!Q6</f>
        <v>0</v>
      </c>
      <c r="R6" s="6">
        <f>'BFoEToFU-LDVs-passengers'!R6</f>
        <v>0</v>
      </c>
      <c r="S6" s="6">
        <f>'BFoEToFU-LDVs-passengers'!S6</f>
        <v>0</v>
      </c>
      <c r="T6" s="6">
        <f>'BFoEToFU-LDVs-passengers'!T6</f>
        <v>0</v>
      </c>
      <c r="U6" s="6">
        <f>'BFoEToFU-LDVs-passengers'!U6</f>
        <v>0</v>
      </c>
      <c r="V6" s="6">
        <f>'BFoEToFU-LDVs-passengers'!V6</f>
        <v>0</v>
      </c>
      <c r="W6" s="6">
        <f>'BFoEToFU-LDVs-passengers'!W6</f>
        <v>0</v>
      </c>
      <c r="X6" s="6">
        <f>'BFoEToFU-LDVs-passengers'!X6</f>
        <v>0</v>
      </c>
      <c r="Y6" s="6">
        <f>'BFoEToFU-LDVs-passengers'!Y6</f>
        <v>0</v>
      </c>
      <c r="Z6" s="6">
        <f>'BFoEToFU-LDVs-passengers'!Z6</f>
        <v>0</v>
      </c>
      <c r="AA6" s="6">
        <f>'BFoEToFU-LDVs-passengers'!AA6</f>
        <v>0</v>
      </c>
      <c r="AB6" s="6">
        <f>'BFoEToFU-LDVs-passengers'!AB6</f>
        <v>0</v>
      </c>
      <c r="AC6" s="6">
        <f>'BFoEToFU-LDVs-passengers'!AC6</f>
        <v>0</v>
      </c>
      <c r="AD6" s="6">
        <f>'BFoEToFU-LDVs-passengers'!AD6</f>
        <v>0</v>
      </c>
      <c r="AE6" s="6">
        <f>'BFoEToFU-LDVs-passengers'!AE6</f>
        <v>0</v>
      </c>
      <c r="AF6" s="6">
        <f>'BFoEToFU-LDVs-passengers'!AF6</f>
        <v>0</v>
      </c>
      <c r="AG6" s="6">
        <f>'BFoEToFU-LDVs-passengers'!AG6</f>
        <v>0</v>
      </c>
      <c r="AH6" s="6">
        <f>'BFoEToFU-LDVs-passengers'!AH6</f>
        <v>0</v>
      </c>
      <c r="AI6" s="6">
        <f>'BFoEToFU-LDVs-passengers'!AI6</f>
        <v>0</v>
      </c>
      <c r="AJ6" s="6">
        <f>'BFoEToFU-LDVs-passengers'!AJ6</f>
        <v>0</v>
      </c>
      <c r="AK6" s="6">
        <f>'BFoEToFU-LDVs-passengers'!AK6</f>
        <v>0</v>
      </c>
    </row>
    <row r="7" spans="1:37" s="6" customFormat="1" x14ac:dyDescent="0.35">
      <c r="A7" s="348" t="s">
        <v>7</v>
      </c>
      <c r="B7" s="6">
        <f>'BFoEToFU-LDVs-passengers'!B7</f>
        <v>0</v>
      </c>
      <c r="C7" s="6">
        <f>'BFoEToFU-LDVs-passengers'!C7</f>
        <v>0</v>
      </c>
      <c r="D7" s="6">
        <f>'BFoEToFU-LDVs-passengers'!D7</f>
        <v>0</v>
      </c>
      <c r="E7" s="6">
        <f>'BFoEToFU-LDVs-passengers'!E7</f>
        <v>0</v>
      </c>
      <c r="F7" s="6">
        <f>'BFoEToFU-LDVs-passengers'!F7</f>
        <v>0</v>
      </c>
      <c r="G7" s="6">
        <f>'BFoEToFU-LDVs-passengers'!G7</f>
        <v>0</v>
      </c>
      <c r="H7" s="6">
        <f>'BFoEToFU-LDVs-passengers'!H7</f>
        <v>0</v>
      </c>
      <c r="I7" s="6">
        <f>'BFoEToFU-LDVs-passengers'!I7</f>
        <v>0</v>
      </c>
      <c r="J7" s="6">
        <f>'BFoEToFU-LDVs-passengers'!J7</f>
        <v>0</v>
      </c>
      <c r="K7" s="6">
        <f>'BFoEToFU-LDVs-passengers'!K7</f>
        <v>0</v>
      </c>
      <c r="L7" s="6">
        <f>'BFoEToFU-LDVs-passengers'!L7</f>
        <v>0</v>
      </c>
      <c r="M7" s="6">
        <f>'BFoEToFU-LDVs-passengers'!M7</f>
        <v>0</v>
      </c>
      <c r="N7" s="6">
        <f>'BFoEToFU-LDVs-passengers'!N7</f>
        <v>0</v>
      </c>
      <c r="O7" s="6">
        <f>'BFoEToFU-LDVs-passengers'!O7</f>
        <v>0</v>
      </c>
      <c r="P7" s="6">
        <f>'BFoEToFU-LDVs-passengers'!P7</f>
        <v>0</v>
      </c>
      <c r="Q7" s="6">
        <f>'BFoEToFU-LDVs-passengers'!Q7</f>
        <v>0</v>
      </c>
      <c r="R7" s="6">
        <f>'BFoEToFU-LDVs-passengers'!R7</f>
        <v>0</v>
      </c>
      <c r="S7" s="6">
        <f>'BFoEToFU-LDVs-passengers'!S7</f>
        <v>0</v>
      </c>
      <c r="T7" s="6">
        <f>'BFoEToFU-LDVs-passengers'!T7</f>
        <v>0</v>
      </c>
      <c r="U7" s="6">
        <f>'BFoEToFU-LDVs-passengers'!U7</f>
        <v>0</v>
      </c>
      <c r="V7" s="6">
        <f>'BFoEToFU-LDVs-passengers'!V7</f>
        <v>0</v>
      </c>
      <c r="W7" s="6">
        <f>'BFoEToFU-LDVs-passengers'!W7</f>
        <v>0</v>
      </c>
      <c r="X7" s="6">
        <f>'BFoEToFU-LDVs-passengers'!X7</f>
        <v>0</v>
      </c>
      <c r="Y7" s="6">
        <f>'BFoEToFU-LDVs-passengers'!Y7</f>
        <v>0</v>
      </c>
      <c r="Z7" s="6">
        <f>'BFoEToFU-LDVs-passengers'!Z7</f>
        <v>0</v>
      </c>
      <c r="AA7" s="6">
        <f>'BFoEToFU-LDVs-passengers'!AA7</f>
        <v>0</v>
      </c>
      <c r="AB7" s="6">
        <f>'BFoEToFU-LDVs-passengers'!AB7</f>
        <v>0</v>
      </c>
      <c r="AC7" s="6">
        <f>'BFoEToFU-LDVs-passengers'!AC7</f>
        <v>0</v>
      </c>
      <c r="AD7" s="6">
        <f>'BFoEToFU-LDVs-passengers'!AD7</f>
        <v>0</v>
      </c>
      <c r="AE7" s="6">
        <f>'BFoEToFU-LDVs-passengers'!AE7</f>
        <v>0</v>
      </c>
      <c r="AF7" s="6">
        <f>'BFoEToFU-LDVs-passengers'!AF7</f>
        <v>0</v>
      </c>
      <c r="AG7" s="6">
        <f>'BFoEToFU-LDVs-passengers'!AG7</f>
        <v>0</v>
      </c>
      <c r="AH7" s="6">
        <f>'BFoEToFU-LDVs-passengers'!AH7</f>
        <v>0</v>
      </c>
      <c r="AI7" s="6">
        <f>'BFoEToFU-LDVs-passengers'!AI7</f>
        <v>0</v>
      </c>
      <c r="AJ7" s="6">
        <f>'BFoEToFU-LDVs-passengers'!AJ7</f>
        <v>0</v>
      </c>
      <c r="AK7" s="6">
        <f>'BFoEToFU-LDVs-passengers'!AK7</f>
        <v>0</v>
      </c>
    </row>
    <row r="8" spans="1:37" s="6" customFormat="1" x14ac:dyDescent="0.35">
      <c r="A8" s="348" t="s">
        <v>6</v>
      </c>
      <c r="B8" s="6">
        <f>'BFoEToFU-LDVs-passengers'!B8</f>
        <v>0</v>
      </c>
      <c r="C8" s="6">
        <f>'BFoEToFU-LDVs-passengers'!C8</f>
        <v>0</v>
      </c>
      <c r="D8" s="6">
        <f>'BFoEToFU-LDVs-passengers'!D8</f>
        <v>0</v>
      </c>
      <c r="E8" s="6">
        <f>'BFoEToFU-LDVs-passengers'!E8</f>
        <v>0</v>
      </c>
      <c r="F8" s="6">
        <f>'BFoEToFU-LDVs-passengers'!F8</f>
        <v>0</v>
      </c>
      <c r="G8" s="6">
        <f>'BFoEToFU-LDVs-passengers'!G8</f>
        <v>0</v>
      </c>
      <c r="H8" s="6">
        <f>'BFoEToFU-LDVs-passengers'!H8</f>
        <v>0</v>
      </c>
      <c r="I8" s="6">
        <f>'BFoEToFU-LDVs-passengers'!I8</f>
        <v>0</v>
      </c>
      <c r="J8" s="6">
        <f>'BFoEToFU-LDVs-passengers'!J8</f>
        <v>0</v>
      </c>
      <c r="K8" s="6">
        <f>'BFoEToFU-LDVs-passengers'!K8</f>
        <v>0</v>
      </c>
      <c r="L8" s="6">
        <f>'BFoEToFU-LDVs-passengers'!L8</f>
        <v>0</v>
      </c>
      <c r="M8" s="6">
        <f>'BFoEToFU-LDVs-passengers'!M8</f>
        <v>0</v>
      </c>
      <c r="N8" s="6">
        <f>'BFoEToFU-LDVs-passengers'!N8</f>
        <v>0</v>
      </c>
      <c r="O8" s="6">
        <f>'BFoEToFU-LDVs-passengers'!O8</f>
        <v>0</v>
      </c>
      <c r="P8" s="6">
        <f>'BFoEToFU-LDVs-passengers'!P8</f>
        <v>0</v>
      </c>
      <c r="Q8" s="6">
        <f>'BFoEToFU-LDVs-passengers'!Q8</f>
        <v>0</v>
      </c>
      <c r="R8" s="6">
        <f>'BFoEToFU-LDVs-passengers'!R8</f>
        <v>0</v>
      </c>
      <c r="S8" s="6">
        <f>'BFoEToFU-LDVs-passengers'!S8</f>
        <v>0</v>
      </c>
      <c r="T8" s="6">
        <f>'BFoEToFU-LDVs-passengers'!T8</f>
        <v>0</v>
      </c>
      <c r="U8" s="6">
        <f>'BFoEToFU-LDVs-passengers'!U8</f>
        <v>0</v>
      </c>
      <c r="V8" s="6">
        <f>'BFoEToFU-LDVs-passengers'!V8</f>
        <v>0</v>
      </c>
      <c r="W8" s="6">
        <f>'BFoEToFU-LDVs-passengers'!W8</f>
        <v>0</v>
      </c>
      <c r="X8" s="6">
        <f>'BFoEToFU-LDVs-passengers'!X8</f>
        <v>0</v>
      </c>
      <c r="Y8" s="6">
        <f>'BFoEToFU-LDVs-passengers'!Y8</f>
        <v>0</v>
      </c>
      <c r="Z8" s="6">
        <f>'BFoEToFU-LDVs-passengers'!Z8</f>
        <v>0</v>
      </c>
      <c r="AA8" s="6">
        <f>'BFoEToFU-LDVs-passengers'!AA8</f>
        <v>0</v>
      </c>
      <c r="AB8" s="6">
        <f>'BFoEToFU-LDVs-passengers'!AB8</f>
        <v>0</v>
      </c>
      <c r="AC8" s="6">
        <f>'BFoEToFU-LDVs-passengers'!AC8</f>
        <v>0</v>
      </c>
      <c r="AD8" s="6">
        <f>'BFoEToFU-LDVs-passengers'!AD8</f>
        <v>0</v>
      </c>
      <c r="AE8" s="6">
        <f>'BFoEToFU-LDVs-passengers'!AE8</f>
        <v>0</v>
      </c>
      <c r="AF8" s="6">
        <f>'BFoEToFU-LDVs-passengers'!AF8</f>
        <v>0</v>
      </c>
      <c r="AG8" s="6">
        <f>'BFoEToFU-LDVs-passengers'!AG8</f>
        <v>0</v>
      </c>
      <c r="AH8" s="6">
        <f>'BFoEToFU-LDVs-passengers'!AH8</f>
        <v>0</v>
      </c>
      <c r="AI8" s="6">
        <f>'BFoEToFU-LDVs-passengers'!AI8</f>
        <v>0</v>
      </c>
      <c r="AJ8" s="6">
        <f>'BFoEToFU-LDVs-passengers'!AJ8</f>
        <v>0</v>
      </c>
      <c r="AK8" s="6">
        <f>'BFoEToFU-LDVs-passengers'!AK8</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0"/>
  <sheetViews>
    <sheetView workbookViewId="0">
      <pane xSplit="1" ySplit="1" topLeftCell="S2" activePane="bottomRight" state="frozen"/>
      <selection pane="topRight" activeCell="B1" sqref="B1"/>
      <selection pane="bottomLeft" activeCell="A2" sqref="A2"/>
      <selection pane="bottomRight" activeCell="AK2" sqref="B2:AK8"/>
    </sheetView>
  </sheetViews>
  <sheetFormatPr defaultColWidth="9.1796875" defaultRowHeight="14.5" x14ac:dyDescent="0.35"/>
  <cols>
    <col min="1" max="1" width="40.1796875" style="7" customWidth="1"/>
    <col min="2" max="26" width="9.1796875" style="7" customWidth="1"/>
    <col min="27" max="16384" width="9.1796875" style="7"/>
  </cols>
  <sheetData>
    <row r="1" spans="1:38"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8" x14ac:dyDescent="0.35">
      <c r="A2" s="1" t="s">
        <v>2</v>
      </c>
      <c r="B2" s="6">
        <f>TREND(Calculations!$D97:$E97,Calculations!$D$96:$E$96,'BFoEToFU-LDVs-passengers'!B$1)</f>
        <v>0</v>
      </c>
      <c r="C2" s="6">
        <f>TREND(Calculations!$D97:$E97,Calculations!$D$96:$E$96,'BFoEToFU-LDVs-passengers'!C$1)</f>
        <v>0</v>
      </c>
      <c r="D2" s="6">
        <f>TREND(Calculations!$D97:$E97,Calculations!$D$96:$E$96,'BFoEToFU-LDVs-passengers'!D$1)</f>
        <v>0</v>
      </c>
      <c r="E2" s="6">
        <f>TREND(Calculations!$D97:$E97,Calculations!$D$96:$E$96,'BFoEToFU-LDVs-passengers'!E$1)</f>
        <v>0</v>
      </c>
      <c r="F2" s="6">
        <f>TREND(Calculations!$D97:$E97,Calculations!$D$96:$E$96,'BFoEToFU-LDVs-passengers'!F$1)</f>
        <v>0</v>
      </c>
      <c r="G2" s="6">
        <f>TREND(Calculations!$D97:$E97,Calculations!$D$96:$E$96,'BFoEToFU-LDVs-passengers'!G$1)</f>
        <v>0</v>
      </c>
      <c r="H2" s="6">
        <f>TREND(Calculations!$E97:$F97,Calculations!$E$96:$F$96,'BFoEToFU-LDVs-passengers'!H$1)</f>
        <v>0</v>
      </c>
      <c r="I2" s="6">
        <f>TREND(Calculations!$E97:$F97,Calculations!$E$96:$F$96,'BFoEToFU-LDVs-passengers'!I$1)</f>
        <v>0</v>
      </c>
      <c r="J2" s="6">
        <f>TREND(Calculations!$E97:$F97,Calculations!$E$96:$F$96,'BFoEToFU-LDVs-passengers'!J$1)</f>
        <v>0</v>
      </c>
      <c r="K2" s="6">
        <f>TREND(Calculations!$E97:$F97,Calculations!$E$96:$F$96,'BFoEToFU-LDVs-passengers'!K$1)</f>
        <v>0</v>
      </c>
      <c r="L2" s="6">
        <f>TREND(Calculations!$E97:$F97,Calculations!$E$96:$F$96,'BFoEToFU-LDVs-passengers'!L$1)</f>
        <v>0</v>
      </c>
      <c r="M2" s="6">
        <f>TREND(Calculations!$F97:$G97,Calculations!$F$96:$G$96,'BFoEToFU-LDVs-passengers'!M$1)</f>
        <v>0</v>
      </c>
      <c r="N2" s="6">
        <f>TREND(Calculations!$F97:$G97,Calculations!$F$96:$G$96,'BFoEToFU-LDVs-passengers'!N$1)</f>
        <v>0</v>
      </c>
      <c r="O2" s="6">
        <f>TREND(Calculations!$F97:$G97,Calculations!$F$96:$G$96,'BFoEToFU-LDVs-passengers'!O$1)</f>
        <v>0</v>
      </c>
      <c r="P2" s="6">
        <f>TREND(Calculations!$F97:$G97,Calculations!$F$96:$G$96,'BFoEToFU-LDVs-passengers'!P$1)</f>
        <v>0</v>
      </c>
      <c r="Q2" s="6">
        <f>TREND(Calculations!$F97:$G97,Calculations!$F$96:$G$96,'BFoEToFU-LDVs-passengers'!Q$1)</f>
        <v>0</v>
      </c>
      <c r="R2" s="6">
        <f>TREND(Calculations!$G104:$H104,Calculations!$G$96:$H$96,'BFoEToFU-LDVs-passengers'!R$1)</f>
        <v>0</v>
      </c>
      <c r="S2" s="6">
        <f>TREND(Calculations!$G104:$H104,Calculations!$G$96:$H$96,'BFoEToFU-LDVs-passengers'!S$1)</f>
        <v>0</v>
      </c>
      <c r="T2" s="6">
        <f>TREND(Calculations!$G104:$H104,Calculations!$G$96:$H$96,'BFoEToFU-LDVs-passengers'!T$1)</f>
        <v>0</v>
      </c>
      <c r="U2" s="6">
        <f>TREND(Calculations!$G104:$H104,Calculations!$G$96:$H$96,'BFoEToFU-LDVs-passengers'!U$1)</f>
        <v>0</v>
      </c>
      <c r="V2" s="6">
        <f>TREND(Calculations!$G104:$H104,Calculations!$G$96:$H$96,'BFoEToFU-LDVs-passengers'!V$1)</f>
        <v>0</v>
      </c>
      <c r="W2" s="6">
        <f>TREND(Calculations!$H104:$I104,Calculations!$H$96:$I$96,'BFoEToFU-LDVs-passengers'!W$1)</f>
        <v>0</v>
      </c>
      <c r="X2" s="6">
        <f>TREND(Calculations!$H104:$I104,Calculations!$H$96:$I$96,'BFoEToFU-LDVs-passengers'!X$1)</f>
        <v>0</v>
      </c>
      <c r="Y2" s="6">
        <f>TREND(Calculations!$H104:$I104,Calculations!$H$96:$I$96,'BFoEToFU-LDVs-passengers'!Y$1)</f>
        <v>0</v>
      </c>
      <c r="Z2" s="6">
        <f>TREND(Calculations!$H104:$I104,Calculations!$H$96:$I$96,'BFoEToFU-LDVs-passengers'!Z$1)</f>
        <v>0</v>
      </c>
      <c r="AA2" s="6">
        <f>TREND(Calculations!$H104:$I104,Calculations!$H$96:$I$96,'BFoEToFU-LDVs-passengers'!AA$1)</f>
        <v>0</v>
      </c>
      <c r="AB2" s="6">
        <f>TREND(Calculations!$I104:$J104,Calculations!$I$96:$J$96,'BFoEToFU-LDVs-passengers'!AB$1)</f>
        <v>0</v>
      </c>
      <c r="AC2" s="6">
        <f>TREND(Calculations!$I104:$J104,Calculations!$I$96:$J$96,'BFoEToFU-LDVs-passengers'!AC$1)</f>
        <v>0</v>
      </c>
      <c r="AD2" s="6">
        <f>TREND(Calculations!$I104:$J104,Calculations!$I$96:$J$96,'BFoEToFU-LDVs-passengers'!AD$1)</f>
        <v>0</v>
      </c>
      <c r="AE2" s="6">
        <f>TREND(Calculations!$I104:$J104,Calculations!$I$96:$J$96,'BFoEToFU-LDVs-passengers'!AE$1)</f>
        <v>0</v>
      </c>
      <c r="AF2" s="6">
        <f>TREND(Calculations!$I104:$J104,Calculations!$I$96:$J$96,'BFoEToFU-LDVs-passengers'!AF$1)</f>
        <v>0</v>
      </c>
      <c r="AG2" s="6">
        <f>TREND(Calculations!$J104:$K104,Calculations!$J$96:$K$96,'BFoEToFU-LDVs-passengers'!AG$1)</f>
        <v>0</v>
      </c>
      <c r="AH2" s="6">
        <f>TREND(Calculations!$J104:$K104,Calculations!$J$96:$K$96,'BFoEToFU-LDVs-passengers'!AH$1)</f>
        <v>0</v>
      </c>
      <c r="AI2" s="6">
        <f>TREND(Calculations!$J104:$K104,Calculations!$J$96:$K$96,'BFoEToFU-LDVs-passengers'!AI$1)</f>
        <v>0</v>
      </c>
      <c r="AJ2" s="6">
        <f>TREND(Calculations!$J104:$K104,Calculations!$J$96:$K$96,'BFoEToFU-LDVs-passengers'!AJ$1)</f>
        <v>0</v>
      </c>
      <c r="AK2" s="6">
        <f>TREND(Calculations!$J104:$K104,Calculations!$J$96:$K$96,'BFoEToFU-LDVs-passengers'!AK$1)</f>
        <v>0</v>
      </c>
      <c r="AL2" s="6"/>
    </row>
    <row r="3" spans="1:38" x14ac:dyDescent="0.35">
      <c r="A3" s="1" t="s">
        <v>3</v>
      </c>
      <c r="B3" s="6">
        <f>TREND(Calculations!$D98:$E98,Calculations!$D$96:$E$96,'BFoEToFU-LDVs-passengers'!B$1)</f>
        <v>1.0942331523173525E-2</v>
      </c>
      <c r="C3" s="6">
        <f>TREND(Calculations!$D98:$E98,Calculations!$D$96:$E$96,'BFoEToFU-LDVs-passengers'!C$1)</f>
        <v>1.0972537881670748E-2</v>
      </c>
      <c r="D3" s="6">
        <f>TREND(Calculations!$D98:$E98,Calculations!$D$96:$E$96,'BFoEToFU-LDVs-passengers'!D$1)</f>
        <v>1.1002744240167971E-2</v>
      </c>
      <c r="E3" s="6">
        <f>TREND(Calculations!$D98:$E98,Calculations!$D$96:$E$96,'BFoEToFU-LDVs-passengers'!E$1)</f>
        <v>1.1032950598665194E-2</v>
      </c>
      <c r="F3" s="6">
        <f>TREND(Calculations!$D98:$E98,Calculations!$D$96:$E$96,'BFoEToFU-LDVs-passengers'!F$1)</f>
        <v>1.1063156957162409E-2</v>
      </c>
      <c r="G3" s="6">
        <f>TREND(Calculations!$D98:$E98,Calculations!$D$96:$E$96,'BFoEToFU-LDVs-passengers'!G$1)</f>
        <v>1.1093363315659632E-2</v>
      </c>
      <c r="H3" s="6">
        <f>TREND(Calculations!$E98:$F98,Calculations!$E$96:$F$96,'BFoEToFU-LDVs-passengers'!H$1)</f>
        <v>1.1105384062156786E-2</v>
      </c>
      <c r="I3" s="6">
        <f>TREND(Calculations!$E98:$F98,Calculations!$E$96:$F$96,'BFoEToFU-LDVs-passengers'!I$1)</f>
        <v>1.1117404808653929E-2</v>
      </c>
      <c r="J3" s="6">
        <f>TREND(Calculations!$E98:$F98,Calculations!$E$96:$F$96,'BFoEToFU-LDVs-passengers'!J$1)</f>
        <v>1.1129425555151076E-2</v>
      </c>
      <c r="K3" s="6">
        <f>TREND(Calculations!$E98:$F98,Calculations!$E$96:$F$96,'BFoEToFU-LDVs-passengers'!K$1)</f>
        <v>1.114144630164822E-2</v>
      </c>
      <c r="L3" s="6">
        <f>TREND(Calculations!$E98:$F98,Calculations!$E$96:$F$96,'BFoEToFU-LDVs-passengers'!L$1)</f>
        <v>1.1153467048145363E-2</v>
      </c>
      <c r="M3" s="6">
        <f>TREND(Calculations!$F98:$G98,Calculations!$F$96:$G$96,'BFoEToFU-LDVs-passengers'!M$1)</f>
        <v>1.1156022283258852E-2</v>
      </c>
      <c r="N3" s="6">
        <f>TREND(Calculations!$F98:$G98,Calculations!$F$96:$G$96,'BFoEToFU-LDVs-passengers'!N$1)</f>
        <v>1.1158577518372344E-2</v>
      </c>
      <c r="O3" s="6">
        <f>TREND(Calculations!$F98:$G98,Calculations!$F$96:$G$96,'BFoEToFU-LDVs-passengers'!O$1)</f>
        <v>1.1161132753485833E-2</v>
      </c>
      <c r="P3" s="6">
        <f>TREND(Calculations!$F98:$G98,Calculations!$F$96:$G$96,'BFoEToFU-LDVs-passengers'!P$1)</f>
        <v>1.1163687988599326E-2</v>
      </c>
      <c r="Q3" s="6">
        <f>TREND(Calculations!$F98:$G98,Calculations!$F$96:$G$96,'BFoEToFU-LDVs-passengers'!Q$1)</f>
        <v>1.1166243223712817E-2</v>
      </c>
      <c r="R3" s="6">
        <f>TREND(Calculations!$G105:$H105,Calculations!$G$96:$H$96,'BFoEToFU-LDVs-passengers'!R$1)</f>
        <v>0</v>
      </c>
      <c r="S3" s="6">
        <f>TREND(Calculations!$G105:$H105,Calculations!$G$96:$H$96,'BFoEToFU-LDVs-passengers'!S$1)</f>
        <v>0</v>
      </c>
      <c r="T3" s="6">
        <f>TREND(Calculations!$G105:$H105,Calculations!$G$96:$H$96,'BFoEToFU-LDVs-passengers'!T$1)</f>
        <v>0</v>
      </c>
      <c r="U3" s="6">
        <f>TREND(Calculations!$G105:$H105,Calculations!$G$96:$H$96,'BFoEToFU-LDVs-passengers'!U$1)</f>
        <v>0</v>
      </c>
      <c r="V3" s="6">
        <f>TREND(Calculations!$G105:$H105,Calculations!$G$96:$H$96,'BFoEToFU-LDVs-passengers'!V$1)</f>
        <v>0</v>
      </c>
      <c r="W3" s="6">
        <f>TREND(Calculations!$H105:$I105,Calculations!$H$96:$I$96,'BFoEToFU-LDVs-passengers'!W$1)</f>
        <v>0</v>
      </c>
      <c r="X3" s="6">
        <f>TREND(Calculations!$H105:$I105,Calculations!$H$96:$I$96,'BFoEToFU-LDVs-passengers'!X$1)</f>
        <v>0</v>
      </c>
      <c r="Y3" s="6">
        <f>TREND(Calculations!$H105:$I105,Calculations!$H$96:$I$96,'BFoEToFU-LDVs-passengers'!Y$1)</f>
        <v>0</v>
      </c>
      <c r="Z3" s="6">
        <f>TREND(Calculations!$H105:$I105,Calculations!$H$96:$I$96,'BFoEToFU-LDVs-passengers'!Z$1)</f>
        <v>0</v>
      </c>
      <c r="AA3" s="6">
        <f>TREND(Calculations!$H105:$I105,Calculations!$H$96:$I$96,'BFoEToFU-LDVs-passengers'!AA$1)</f>
        <v>0</v>
      </c>
      <c r="AB3" s="6">
        <f>TREND(Calculations!$I105:$J105,Calculations!$I$96:$J$96,'BFoEToFU-LDVs-passengers'!AB$1)</f>
        <v>0</v>
      </c>
      <c r="AC3" s="6">
        <f>TREND(Calculations!$I105:$J105,Calculations!$I$96:$J$96,'BFoEToFU-LDVs-passengers'!AC$1)</f>
        <v>0</v>
      </c>
      <c r="AD3" s="6">
        <f>TREND(Calculations!$I105:$J105,Calculations!$I$96:$J$96,'BFoEToFU-LDVs-passengers'!AD$1)</f>
        <v>0</v>
      </c>
      <c r="AE3" s="6">
        <f>TREND(Calculations!$I105:$J105,Calculations!$I$96:$J$96,'BFoEToFU-LDVs-passengers'!AE$1)</f>
        <v>0</v>
      </c>
      <c r="AF3" s="6">
        <f>TREND(Calculations!$I105:$J105,Calculations!$I$96:$J$96,'BFoEToFU-LDVs-passengers'!AF$1)</f>
        <v>0</v>
      </c>
      <c r="AG3" s="6">
        <f>TREND(Calculations!$J105:$K105,Calculations!$J$96:$K$96,'BFoEToFU-LDVs-passengers'!AG$1)</f>
        <v>0</v>
      </c>
      <c r="AH3" s="6">
        <f>TREND(Calculations!$J105:$K105,Calculations!$J$96:$K$96,'BFoEToFU-LDVs-passengers'!AH$1)</f>
        <v>0</v>
      </c>
      <c r="AI3" s="6">
        <f>TREND(Calculations!$J105:$K105,Calculations!$J$96:$K$96,'BFoEToFU-LDVs-passengers'!AI$1)</f>
        <v>0</v>
      </c>
      <c r="AJ3" s="6">
        <f>TREND(Calculations!$J105:$K105,Calculations!$J$96:$K$96,'BFoEToFU-LDVs-passengers'!AJ$1)</f>
        <v>0</v>
      </c>
      <c r="AK3" s="6">
        <f>TREND(Calculations!$J105:$K105,Calculations!$J$96:$K$96,'BFoEToFU-LDVs-passengers'!AK$1)</f>
        <v>0</v>
      </c>
    </row>
    <row r="4" spans="1:38" x14ac:dyDescent="0.35">
      <c r="A4" s="1" t="s">
        <v>4</v>
      </c>
      <c r="B4" s="6">
        <f>TREND(Calculations!$D99:$E99,Calculations!$D$96:$E$96,'BFoEToFU-LDVs-passengers'!B$1)</f>
        <v>0.88224589660091857</v>
      </c>
      <c r="C4" s="6">
        <f>TREND(Calculations!$D99:$E99,Calculations!$D$96:$E$96,'BFoEToFU-LDVs-passengers'!C$1)</f>
        <v>0.88085497785315692</v>
      </c>
      <c r="D4" s="6">
        <f>TREND(Calculations!$D99:$E99,Calculations!$D$96:$E$96,'BFoEToFU-LDVs-passengers'!D$1)</f>
        <v>0.87946405910539571</v>
      </c>
      <c r="E4" s="6">
        <f>TREND(Calculations!$D99:$E99,Calculations!$D$96:$E$96,'BFoEToFU-LDVs-passengers'!E$1)</f>
        <v>0.87807314035763406</v>
      </c>
      <c r="F4" s="6">
        <f>TREND(Calculations!$D99:$E99,Calculations!$D$96:$E$96,'BFoEToFU-LDVs-passengers'!F$1)</f>
        <v>0.87668222160987241</v>
      </c>
      <c r="G4" s="6">
        <f>TREND(Calculations!$D99:$E99,Calculations!$D$96:$E$96,'BFoEToFU-LDVs-passengers'!G$1)</f>
        <v>0.87529130286211121</v>
      </c>
      <c r="H4" s="6">
        <f>TREND(Calculations!$E99:$F99,Calculations!$E$96:$F$96,'BFoEToFU-LDVs-passengers'!H$1)</f>
        <v>0.87430236247723037</v>
      </c>
      <c r="I4" s="6">
        <f>TREND(Calculations!$E99:$F99,Calculations!$E$96:$F$96,'BFoEToFU-LDVs-passengers'!I$1)</f>
        <v>0.87331342209234974</v>
      </c>
      <c r="J4" s="6">
        <f>TREND(Calculations!$E99:$F99,Calculations!$E$96:$F$96,'BFoEToFU-LDVs-passengers'!J$1)</f>
        <v>0.8723244817074689</v>
      </c>
      <c r="K4" s="6">
        <f>TREND(Calculations!$E99:$F99,Calculations!$E$96:$F$96,'BFoEToFU-LDVs-passengers'!K$1)</f>
        <v>0.87133554132258828</v>
      </c>
      <c r="L4" s="6">
        <f>TREND(Calculations!$E99:$F99,Calculations!$E$96:$F$96,'BFoEToFU-LDVs-passengers'!L$1)</f>
        <v>0.87034660093770766</v>
      </c>
      <c r="M4" s="6">
        <f>TREND(Calculations!$F99:$G99,Calculations!$F$96:$G$96,'BFoEToFU-LDVs-passengers'!M$1)</f>
        <v>0.86956162669444237</v>
      </c>
      <c r="N4" s="6">
        <f>TREND(Calculations!$F99:$G99,Calculations!$F$96:$G$96,'BFoEToFU-LDVs-passengers'!N$1)</f>
        <v>0.86877665245117686</v>
      </c>
      <c r="O4" s="6">
        <f>TREND(Calculations!$F99:$G99,Calculations!$F$96:$G$96,'BFoEToFU-LDVs-passengers'!O$1)</f>
        <v>0.86799167820791134</v>
      </c>
      <c r="P4" s="6">
        <f>TREND(Calculations!$F99:$G99,Calculations!$F$96:$G$96,'BFoEToFU-LDVs-passengers'!P$1)</f>
        <v>0.86720670396464583</v>
      </c>
      <c r="Q4" s="6">
        <f>TREND(Calculations!$F99:$G99,Calculations!$F$96:$G$96,'BFoEToFU-LDVs-passengers'!Q$1)</f>
        <v>0.86642172972138032</v>
      </c>
      <c r="R4" s="6">
        <f>TREND(Calculations!$G106:$H106,Calculations!$G$96:$H$96,'BFoEToFU-LDVs-passengers'!R$1)</f>
        <v>0.34324942791762014</v>
      </c>
      <c r="S4" s="6">
        <f>TREND(Calculations!$G106:$H106,Calculations!$G$96:$H$96,'BFoEToFU-LDVs-passengers'!S$1)</f>
        <v>0.34324942791762014</v>
      </c>
      <c r="T4" s="6">
        <f>TREND(Calculations!$G106:$H106,Calculations!$G$96:$H$96,'BFoEToFU-LDVs-passengers'!T$1)</f>
        <v>0.3432494279176202</v>
      </c>
      <c r="U4" s="6">
        <f>TREND(Calculations!$G106:$H106,Calculations!$G$96:$H$96,'BFoEToFU-LDVs-passengers'!U$1)</f>
        <v>0.3432494279176202</v>
      </c>
      <c r="V4" s="6">
        <f>TREND(Calculations!$G106:$H106,Calculations!$G$96:$H$96,'BFoEToFU-LDVs-passengers'!V$1)</f>
        <v>0.3432494279176202</v>
      </c>
      <c r="W4" s="6">
        <f>TREND(Calculations!$H106:$I106,Calculations!$H$96:$I$96,'BFoEToFU-LDVs-passengers'!W$1)</f>
        <v>0.3432494279176202</v>
      </c>
      <c r="X4" s="6">
        <f>TREND(Calculations!$H106:$I106,Calculations!$H$96:$I$96,'BFoEToFU-LDVs-passengers'!X$1)</f>
        <v>0.3432494279176202</v>
      </c>
      <c r="Y4" s="6">
        <f>TREND(Calculations!$H106:$I106,Calculations!$H$96:$I$96,'BFoEToFU-LDVs-passengers'!Y$1)</f>
        <v>0.3432494279176202</v>
      </c>
      <c r="Z4" s="6">
        <f>TREND(Calculations!$H106:$I106,Calculations!$H$96:$I$96,'BFoEToFU-LDVs-passengers'!Z$1)</f>
        <v>0.3432494279176202</v>
      </c>
      <c r="AA4" s="6">
        <f>TREND(Calculations!$H106:$I106,Calculations!$H$96:$I$96,'BFoEToFU-LDVs-passengers'!AA$1)</f>
        <v>0.3432494279176202</v>
      </c>
      <c r="AB4" s="6">
        <f>TREND(Calculations!$I106:$J106,Calculations!$I$96:$J$96,'BFoEToFU-LDVs-passengers'!AB$1)</f>
        <v>0.3432494279176202</v>
      </c>
      <c r="AC4" s="6">
        <f>TREND(Calculations!$I106:$J106,Calculations!$I$96:$J$96,'BFoEToFU-LDVs-passengers'!AC$1)</f>
        <v>0.3432494279176202</v>
      </c>
      <c r="AD4" s="6">
        <f>TREND(Calculations!$I106:$J106,Calculations!$I$96:$J$96,'BFoEToFU-LDVs-passengers'!AD$1)</f>
        <v>0.3432494279176202</v>
      </c>
      <c r="AE4" s="6">
        <f>TREND(Calculations!$I106:$J106,Calculations!$I$96:$J$96,'BFoEToFU-LDVs-passengers'!AE$1)</f>
        <v>0.3432494279176202</v>
      </c>
      <c r="AF4" s="6">
        <f>TREND(Calculations!$I106:$J106,Calculations!$I$96:$J$96,'BFoEToFU-LDVs-passengers'!AF$1)</f>
        <v>0.3432494279176202</v>
      </c>
      <c r="AG4" s="6">
        <f>TREND(Calculations!$J106:$K106,Calculations!$J$96:$K$96,'BFoEToFU-LDVs-passengers'!AG$1)</f>
        <v>0.3432494279176202</v>
      </c>
      <c r="AH4" s="6">
        <f>TREND(Calculations!$J106:$K106,Calculations!$J$96:$K$96,'BFoEToFU-LDVs-passengers'!AH$1)</f>
        <v>0.3432494279176202</v>
      </c>
      <c r="AI4" s="6">
        <f>TREND(Calculations!$J106:$K106,Calculations!$J$96:$K$96,'BFoEToFU-LDVs-passengers'!AI$1)</f>
        <v>0.3432494279176202</v>
      </c>
      <c r="AJ4" s="6">
        <f>TREND(Calculations!$J106:$K106,Calculations!$J$96:$K$96,'BFoEToFU-LDVs-passengers'!AJ$1)</f>
        <v>0.3432494279176202</v>
      </c>
      <c r="AK4" s="6">
        <f>TREND(Calculations!$J106:$K106,Calculations!$J$96:$K$96,'BFoEToFU-LDVs-passengers'!AK$1)</f>
        <v>0.3432494279176202</v>
      </c>
    </row>
    <row r="5" spans="1:38" x14ac:dyDescent="0.35">
      <c r="A5" s="1" t="s">
        <v>5</v>
      </c>
      <c r="B5" s="6">
        <f>TREND(Calculations!$D100:$E100,Calculations!$D$96:$E$96,'BFoEToFU-LDVs-passengers'!B$1)</f>
        <v>0.10681177187590807</v>
      </c>
      <c r="C5" s="6">
        <f>TREND(Calculations!$D100:$E100,Calculations!$D$96:$E$96,'BFoEToFU-LDVs-passengers'!C$1)</f>
        <v>0.10817248426517256</v>
      </c>
      <c r="D5" s="6">
        <f>TREND(Calculations!$D100:$E100,Calculations!$D$96:$E$96,'BFoEToFU-LDVs-passengers'!D$1)</f>
        <v>0.10953319665443662</v>
      </c>
      <c r="E5" s="6">
        <f>TREND(Calculations!$D100:$E100,Calculations!$D$96:$E$96,'BFoEToFU-LDVs-passengers'!E$1)</f>
        <v>0.11089390904370111</v>
      </c>
      <c r="F5" s="6">
        <f>TREND(Calculations!$D100:$E100,Calculations!$D$96:$E$96,'BFoEToFU-LDVs-passengers'!F$1)</f>
        <v>0.11225462143296516</v>
      </c>
      <c r="G5" s="6">
        <f>TREND(Calculations!$D100:$E100,Calculations!$D$96:$E$96,'BFoEToFU-LDVs-passengers'!G$1)</f>
        <v>0.11361533382222921</v>
      </c>
      <c r="H5" s="6">
        <f>TREND(Calculations!$E100:$F100,Calculations!$E$96:$F$96,'BFoEToFU-LDVs-passengers'!H$1)</f>
        <v>0.11459225346061275</v>
      </c>
      <c r="I5" s="6">
        <f>TREND(Calculations!$E100:$F100,Calculations!$E$96:$F$96,'BFoEToFU-LDVs-passengers'!I$1)</f>
        <v>0.11556917309899628</v>
      </c>
      <c r="J5" s="6">
        <f>TREND(Calculations!$E100:$F100,Calculations!$E$96:$F$96,'BFoEToFU-LDVs-passengers'!J$1)</f>
        <v>0.11654609273737981</v>
      </c>
      <c r="K5" s="6">
        <f>TREND(Calculations!$E100:$F100,Calculations!$E$96:$F$96,'BFoEToFU-LDVs-passengers'!K$1)</f>
        <v>0.11752301237576335</v>
      </c>
      <c r="L5" s="6">
        <f>TREND(Calculations!$E100:$F100,Calculations!$E$96:$F$96,'BFoEToFU-LDVs-passengers'!L$1)</f>
        <v>0.11849993201414666</v>
      </c>
      <c r="M5" s="6">
        <f>TREND(Calculations!$F100:$G100,Calculations!$F$96:$G$96,'BFoEToFU-LDVs-passengers'!M$1)</f>
        <v>0.11928235102229889</v>
      </c>
      <c r="N5" s="6">
        <f>TREND(Calculations!$F100:$G100,Calculations!$F$96:$G$96,'BFoEToFU-LDVs-passengers'!N$1)</f>
        <v>0.12006477003045091</v>
      </c>
      <c r="O5" s="6">
        <f>TREND(Calculations!$F100:$G100,Calculations!$F$96:$G$96,'BFoEToFU-LDVs-passengers'!O$1)</f>
        <v>0.12084718903860314</v>
      </c>
      <c r="P5" s="6">
        <f>TREND(Calculations!$F100:$G100,Calculations!$F$96:$G$96,'BFoEToFU-LDVs-passengers'!P$1)</f>
        <v>0.12162960804675516</v>
      </c>
      <c r="Q5" s="6">
        <f>TREND(Calculations!$F100:$G100,Calculations!$F$96:$G$96,'BFoEToFU-LDVs-passengers'!Q$1)</f>
        <v>0.12241202705490717</v>
      </c>
      <c r="R5" s="6">
        <f>TREND(Calculations!$G107:$H107,Calculations!$G$96:$H$96,'BFoEToFU-LDVs-passengers'!R$1)</f>
        <v>0.65675057208237975</v>
      </c>
      <c r="S5" s="6">
        <f>TREND(Calculations!$G107:$H107,Calculations!$G$96:$H$96,'BFoEToFU-LDVs-passengers'!S$1)</f>
        <v>0.65675057208237975</v>
      </c>
      <c r="T5" s="6">
        <f>TREND(Calculations!$G107:$H107,Calculations!$G$96:$H$96,'BFoEToFU-LDVs-passengers'!T$1)</f>
        <v>0.65675057208237975</v>
      </c>
      <c r="U5" s="6">
        <f>TREND(Calculations!$G107:$H107,Calculations!$G$96:$H$96,'BFoEToFU-LDVs-passengers'!U$1)</f>
        <v>0.65675057208237975</v>
      </c>
      <c r="V5" s="6">
        <f>TREND(Calculations!$G107:$H107,Calculations!$G$96:$H$96,'BFoEToFU-LDVs-passengers'!V$1)</f>
        <v>0.65675057208237975</v>
      </c>
      <c r="W5" s="6">
        <f>TREND(Calculations!$H107:$I107,Calculations!$H$96:$I$96,'BFoEToFU-LDVs-passengers'!W$1)</f>
        <v>0.65675057208237975</v>
      </c>
      <c r="X5" s="6">
        <f>TREND(Calculations!$H107:$I107,Calculations!$H$96:$I$96,'BFoEToFU-LDVs-passengers'!X$1)</f>
        <v>0.65675057208237975</v>
      </c>
      <c r="Y5" s="6">
        <f>TREND(Calculations!$H107:$I107,Calculations!$H$96:$I$96,'BFoEToFU-LDVs-passengers'!Y$1)</f>
        <v>0.65675057208237975</v>
      </c>
      <c r="Z5" s="6">
        <f>TREND(Calculations!$H107:$I107,Calculations!$H$96:$I$96,'BFoEToFU-LDVs-passengers'!Z$1)</f>
        <v>0.65675057208237975</v>
      </c>
      <c r="AA5" s="6">
        <f>TREND(Calculations!$H107:$I107,Calculations!$H$96:$I$96,'BFoEToFU-LDVs-passengers'!AA$1)</f>
        <v>0.65675057208237975</v>
      </c>
      <c r="AB5" s="6">
        <f>TREND(Calculations!$I107:$J107,Calculations!$I$96:$J$96,'BFoEToFU-LDVs-passengers'!AB$1)</f>
        <v>0.65675057208237986</v>
      </c>
      <c r="AC5" s="6">
        <f>TREND(Calculations!$I107:$J107,Calculations!$I$96:$J$96,'BFoEToFU-LDVs-passengers'!AC$1)</f>
        <v>0.65675057208237986</v>
      </c>
      <c r="AD5" s="6">
        <f>TREND(Calculations!$I107:$J107,Calculations!$I$96:$J$96,'BFoEToFU-LDVs-passengers'!AD$1)</f>
        <v>0.65675057208237997</v>
      </c>
      <c r="AE5" s="6">
        <f>TREND(Calculations!$I107:$J107,Calculations!$I$96:$J$96,'BFoEToFU-LDVs-passengers'!AE$1)</f>
        <v>0.65675057208237997</v>
      </c>
      <c r="AF5" s="6">
        <f>TREND(Calculations!$I107:$J107,Calculations!$I$96:$J$96,'BFoEToFU-LDVs-passengers'!AF$1)</f>
        <v>0.65675057208237997</v>
      </c>
      <c r="AG5" s="6">
        <f>TREND(Calculations!$J107:$K107,Calculations!$J$96:$K$96,'BFoEToFU-LDVs-passengers'!AG$1)</f>
        <v>0.65675057208237986</v>
      </c>
      <c r="AH5" s="6">
        <f>TREND(Calculations!$J107:$K107,Calculations!$J$96:$K$96,'BFoEToFU-LDVs-passengers'!AH$1)</f>
        <v>0.65675057208237986</v>
      </c>
      <c r="AI5" s="6">
        <f>TREND(Calculations!$J107:$K107,Calculations!$J$96:$K$96,'BFoEToFU-LDVs-passengers'!AI$1)</f>
        <v>0.65675057208237986</v>
      </c>
      <c r="AJ5" s="6">
        <f>TREND(Calculations!$J107:$K107,Calculations!$J$96:$K$96,'BFoEToFU-LDVs-passengers'!AJ$1)</f>
        <v>0.65675057208237986</v>
      </c>
      <c r="AK5" s="6">
        <f>TREND(Calculations!$J107:$K107,Calculations!$J$96:$K$96,'BFoEToFU-LDVs-passengers'!AK$1)</f>
        <v>0.65675057208237986</v>
      </c>
    </row>
    <row r="6" spans="1:38" x14ac:dyDescent="0.35">
      <c r="A6" s="1" t="s">
        <v>8</v>
      </c>
      <c r="B6" s="6">
        <f>TREND(Calculations!$D101:$E101,Calculations!$D$96:$E$96,'BFoEToFU-LDVs-passengers'!B$1)</f>
        <v>0</v>
      </c>
      <c r="C6" s="6">
        <f>TREND(Calculations!$D101:$E101,Calculations!$D$96:$E$96,'BFoEToFU-LDVs-passengers'!C$1)</f>
        <v>0</v>
      </c>
      <c r="D6" s="6">
        <f>TREND(Calculations!$D101:$E101,Calculations!$D$96:$E$96,'BFoEToFU-LDVs-passengers'!D$1)</f>
        <v>0</v>
      </c>
      <c r="E6" s="6">
        <f>TREND(Calculations!$D101:$E101,Calculations!$D$96:$E$96,'BFoEToFU-LDVs-passengers'!E$1)</f>
        <v>0</v>
      </c>
      <c r="F6" s="6">
        <f>TREND(Calculations!$D101:$E101,Calculations!$D$96:$E$96,'BFoEToFU-LDVs-passengers'!F$1)</f>
        <v>0</v>
      </c>
      <c r="G6" s="6">
        <f>TREND(Calculations!$D101:$E101,Calculations!$D$96:$E$96,'BFoEToFU-LDVs-passengers'!G$1)</f>
        <v>0</v>
      </c>
      <c r="H6" s="6">
        <f>TREND(Calculations!$E101:$F101,Calculations!$E$96:$F$96,'BFoEToFU-LDVs-passengers'!H$1)</f>
        <v>0</v>
      </c>
      <c r="I6" s="6">
        <f>TREND(Calculations!$E101:$F101,Calculations!$E$96:$F$96,'BFoEToFU-LDVs-passengers'!I$1)</f>
        <v>0</v>
      </c>
      <c r="J6" s="6">
        <f>TREND(Calculations!$E101:$F101,Calculations!$E$96:$F$96,'BFoEToFU-LDVs-passengers'!J$1)</f>
        <v>0</v>
      </c>
      <c r="K6" s="6">
        <f>TREND(Calculations!$E101:$F101,Calculations!$E$96:$F$96,'BFoEToFU-LDVs-passengers'!K$1)</f>
        <v>0</v>
      </c>
      <c r="L6" s="6">
        <f>TREND(Calculations!$E101:$F101,Calculations!$E$96:$F$96,'BFoEToFU-LDVs-passengers'!L$1)</f>
        <v>0</v>
      </c>
      <c r="M6" s="6">
        <f>TREND(Calculations!$F101:$G101,Calculations!$F$96:$G$96,'BFoEToFU-LDVs-passengers'!M$1)</f>
        <v>0</v>
      </c>
      <c r="N6" s="6">
        <f>TREND(Calculations!$F101:$G101,Calculations!$F$96:$G$96,'BFoEToFU-LDVs-passengers'!N$1)</f>
        <v>0</v>
      </c>
      <c r="O6" s="6">
        <f>TREND(Calculations!$F101:$G101,Calculations!$F$96:$G$96,'BFoEToFU-LDVs-passengers'!O$1)</f>
        <v>0</v>
      </c>
      <c r="P6" s="6">
        <f>TREND(Calculations!$F101:$G101,Calculations!$F$96:$G$96,'BFoEToFU-LDVs-passengers'!P$1)</f>
        <v>0</v>
      </c>
      <c r="Q6" s="6">
        <f>TREND(Calculations!$F101:$G101,Calculations!$F$96:$G$96,'BFoEToFU-LDVs-passengers'!Q$1)</f>
        <v>0</v>
      </c>
      <c r="R6" s="6">
        <f>TREND(Calculations!$G108:$H108,Calculations!$G$96:$H$96,'BFoEToFU-LDVs-passengers'!R$1)</f>
        <v>0</v>
      </c>
      <c r="S6" s="6">
        <f>TREND(Calculations!$G108:$H108,Calculations!$G$96:$H$96,'BFoEToFU-LDVs-passengers'!S$1)</f>
        <v>0</v>
      </c>
      <c r="T6" s="6">
        <f>TREND(Calculations!$G108:$H108,Calculations!$G$96:$H$96,'BFoEToFU-LDVs-passengers'!T$1)</f>
        <v>0</v>
      </c>
      <c r="U6" s="6">
        <f>TREND(Calculations!$G108:$H108,Calculations!$G$96:$H$96,'BFoEToFU-LDVs-passengers'!U$1)</f>
        <v>0</v>
      </c>
      <c r="V6" s="6">
        <f>TREND(Calculations!$G108:$H108,Calculations!$G$96:$H$96,'BFoEToFU-LDVs-passengers'!V$1)</f>
        <v>0</v>
      </c>
      <c r="W6" s="6">
        <f>TREND(Calculations!$H108:$I108,Calculations!$H$96:$I$96,'BFoEToFU-LDVs-passengers'!W$1)</f>
        <v>0</v>
      </c>
      <c r="X6" s="6">
        <f>TREND(Calculations!$H108:$I108,Calculations!$H$96:$I$96,'BFoEToFU-LDVs-passengers'!X$1)</f>
        <v>0</v>
      </c>
      <c r="Y6" s="6">
        <f>TREND(Calculations!$H108:$I108,Calculations!$H$96:$I$96,'BFoEToFU-LDVs-passengers'!Y$1)</f>
        <v>0</v>
      </c>
      <c r="Z6" s="6">
        <f>TREND(Calculations!$H108:$I108,Calculations!$H$96:$I$96,'BFoEToFU-LDVs-passengers'!Z$1)</f>
        <v>0</v>
      </c>
      <c r="AA6" s="6">
        <f>TREND(Calculations!$H108:$I108,Calculations!$H$96:$I$96,'BFoEToFU-LDVs-passengers'!AA$1)</f>
        <v>0</v>
      </c>
      <c r="AB6" s="6">
        <f>TREND(Calculations!$I108:$J108,Calculations!$I$96:$J$96,'BFoEToFU-LDVs-passengers'!AB$1)</f>
        <v>0</v>
      </c>
      <c r="AC6" s="6">
        <f>TREND(Calculations!$I108:$J108,Calculations!$I$96:$J$96,'BFoEToFU-LDVs-passengers'!AC$1)</f>
        <v>0</v>
      </c>
      <c r="AD6" s="6">
        <f>TREND(Calculations!$I108:$J108,Calculations!$I$96:$J$96,'BFoEToFU-LDVs-passengers'!AD$1)</f>
        <v>0</v>
      </c>
      <c r="AE6" s="6">
        <f>TREND(Calculations!$I108:$J108,Calculations!$I$96:$J$96,'BFoEToFU-LDVs-passengers'!AE$1)</f>
        <v>0</v>
      </c>
      <c r="AF6" s="6">
        <f>TREND(Calculations!$I108:$J108,Calculations!$I$96:$J$96,'BFoEToFU-LDVs-passengers'!AF$1)</f>
        <v>0</v>
      </c>
      <c r="AG6" s="6">
        <f>TREND(Calculations!$J108:$K108,Calculations!$J$96:$K$96,'BFoEToFU-LDVs-passengers'!AG$1)</f>
        <v>0</v>
      </c>
      <c r="AH6" s="6">
        <f>TREND(Calculations!$J108:$K108,Calculations!$J$96:$K$96,'BFoEToFU-LDVs-passengers'!AH$1)</f>
        <v>0</v>
      </c>
      <c r="AI6" s="6">
        <f>TREND(Calculations!$J108:$K108,Calculations!$J$96:$K$96,'BFoEToFU-LDVs-passengers'!AI$1)</f>
        <v>0</v>
      </c>
      <c r="AJ6" s="6">
        <f>TREND(Calculations!$J108:$K108,Calculations!$J$96:$K$96,'BFoEToFU-LDVs-passengers'!AJ$1)</f>
        <v>0</v>
      </c>
      <c r="AK6" s="6">
        <f>TREND(Calculations!$J108:$K108,Calculations!$J$96:$K$96,'BFoEToFU-LDVs-passengers'!AK$1)</f>
        <v>0</v>
      </c>
    </row>
    <row r="7" spans="1:38" x14ac:dyDescent="0.35">
      <c r="A7" s="1" t="s">
        <v>7</v>
      </c>
      <c r="B7" s="6">
        <f>TREND(Calculations!$D102:$E102,Calculations!$D$96:$E$96,'BFoEToFU-LDVs-passengers'!B$1)</f>
        <v>0</v>
      </c>
      <c r="C7" s="6">
        <f>TREND(Calculations!$D102:$E102,Calculations!$D$96:$E$96,'BFoEToFU-LDVs-passengers'!C$1)</f>
        <v>0</v>
      </c>
      <c r="D7" s="6">
        <f>TREND(Calculations!$D102:$E102,Calculations!$D$96:$E$96,'BFoEToFU-LDVs-passengers'!D$1)</f>
        <v>0</v>
      </c>
      <c r="E7" s="6">
        <f>TREND(Calculations!$D102:$E102,Calculations!$D$96:$E$96,'BFoEToFU-LDVs-passengers'!E$1)</f>
        <v>0</v>
      </c>
      <c r="F7" s="6">
        <f>TREND(Calculations!$D102:$E102,Calculations!$D$96:$E$96,'BFoEToFU-LDVs-passengers'!F$1)</f>
        <v>0</v>
      </c>
      <c r="G7" s="6">
        <f>TREND(Calculations!$D102:$E102,Calculations!$D$96:$E$96,'BFoEToFU-LDVs-passengers'!G$1)</f>
        <v>0</v>
      </c>
      <c r="H7" s="6">
        <f>TREND(Calculations!$E102:$F102,Calculations!$E$96:$F$96,'BFoEToFU-LDVs-passengers'!H$1)</f>
        <v>0</v>
      </c>
      <c r="I7" s="6">
        <f>TREND(Calculations!$E102:$F102,Calculations!$E$96:$F$96,'BFoEToFU-LDVs-passengers'!I$1)</f>
        <v>0</v>
      </c>
      <c r="J7" s="6">
        <f>TREND(Calculations!$E102:$F102,Calculations!$E$96:$F$96,'BFoEToFU-LDVs-passengers'!J$1)</f>
        <v>0</v>
      </c>
      <c r="K7" s="6">
        <f>TREND(Calculations!$E102:$F102,Calculations!$E$96:$F$96,'BFoEToFU-LDVs-passengers'!K$1)</f>
        <v>0</v>
      </c>
      <c r="L7" s="6">
        <f>TREND(Calculations!$E102:$F102,Calculations!$E$96:$F$96,'BFoEToFU-LDVs-passengers'!L$1)</f>
        <v>0</v>
      </c>
      <c r="M7" s="6">
        <f>TREND(Calculations!$F102:$G102,Calculations!$F$96:$G$96,'BFoEToFU-LDVs-passengers'!M$1)</f>
        <v>0</v>
      </c>
      <c r="N7" s="6">
        <f>TREND(Calculations!$F102:$G102,Calculations!$F$96:$G$96,'BFoEToFU-LDVs-passengers'!N$1)</f>
        <v>0</v>
      </c>
      <c r="O7" s="6">
        <f>TREND(Calculations!$F102:$G102,Calculations!$F$96:$G$96,'BFoEToFU-LDVs-passengers'!O$1)</f>
        <v>0</v>
      </c>
      <c r="P7" s="6">
        <f>TREND(Calculations!$F102:$G102,Calculations!$F$96:$G$96,'BFoEToFU-LDVs-passengers'!P$1)</f>
        <v>0</v>
      </c>
      <c r="Q7" s="6">
        <f>TREND(Calculations!$F102:$G102,Calculations!$F$96:$G$96,'BFoEToFU-LDVs-passengers'!Q$1)</f>
        <v>0</v>
      </c>
      <c r="R7" s="6">
        <f>TREND(Calculations!$G109:$H109,Calculations!$G$96:$H$96,'BFoEToFU-LDVs-passengers'!R$1)</f>
        <v>0</v>
      </c>
      <c r="S7" s="6">
        <f>TREND(Calculations!$G109:$H109,Calculations!$G$96:$H$96,'BFoEToFU-LDVs-passengers'!S$1)</f>
        <v>0</v>
      </c>
      <c r="T7" s="6">
        <f>TREND(Calculations!$G109:$H109,Calculations!$G$96:$H$96,'BFoEToFU-LDVs-passengers'!T$1)</f>
        <v>0</v>
      </c>
      <c r="U7" s="6">
        <f>TREND(Calculations!$G109:$H109,Calculations!$G$96:$H$96,'BFoEToFU-LDVs-passengers'!U$1)</f>
        <v>0</v>
      </c>
      <c r="V7" s="6">
        <f>TREND(Calculations!$G109:$H109,Calculations!$G$96:$H$96,'BFoEToFU-LDVs-passengers'!V$1)</f>
        <v>0</v>
      </c>
      <c r="W7" s="6">
        <f>TREND(Calculations!$H109:$I109,Calculations!$H$96:$I$96,'BFoEToFU-LDVs-passengers'!W$1)</f>
        <v>0</v>
      </c>
      <c r="X7" s="6">
        <f>TREND(Calculations!$H109:$I109,Calculations!$H$96:$I$96,'BFoEToFU-LDVs-passengers'!X$1)</f>
        <v>0</v>
      </c>
      <c r="Y7" s="6">
        <f>TREND(Calculations!$H109:$I109,Calculations!$H$96:$I$96,'BFoEToFU-LDVs-passengers'!Y$1)</f>
        <v>0</v>
      </c>
      <c r="Z7" s="6">
        <f>TREND(Calculations!$H109:$I109,Calculations!$H$96:$I$96,'BFoEToFU-LDVs-passengers'!Z$1)</f>
        <v>0</v>
      </c>
      <c r="AA7" s="6">
        <f>TREND(Calculations!$H109:$I109,Calculations!$H$96:$I$96,'BFoEToFU-LDVs-passengers'!AA$1)</f>
        <v>0</v>
      </c>
      <c r="AB7" s="6">
        <f>TREND(Calculations!$I109:$J109,Calculations!$I$96:$J$96,'BFoEToFU-LDVs-passengers'!AB$1)</f>
        <v>0</v>
      </c>
      <c r="AC7" s="6">
        <f>TREND(Calculations!$I109:$J109,Calculations!$I$96:$J$96,'BFoEToFU-LDVs-passengers'!AC$1)</f>
        <v>0</v>
      </c>
      <c r="AD7" s="6">
        <f>TREND(Calculations!$I109:$J109,Calculations!$I$96:$J$96,'BFoEToFU-LDVs-passengers'!AD$1)</f>
        <v>0</v>
      </c>
      <c r="AE7" s="6">
        <f>TREND(Calculations!$I109:$J109,Calculations!$I$96:$J$96,'BFoEToFU-LDVs-passengers'!AE$1)</f>
        <v>0</v>
      </c>
      <c r="AF7" s="6">
        <f>TREND(Calculations!$I109:$J109,Calculations!$I$96:$J$96,'BFoEToFU-LDVs-passengers'!AF$1)</f>
        <v>0</v>
      </c>
      <c r="AG7" s="6">
        <f>TREND(Calculations!$J109:$K109,Calculations!$J$96:$K$96,'BFoEToFU-LDVs-passengers'!AG$1)</f>
        <v>0</v>
      </c>
      <c r="AH7" s="6">
        <f>TREND(Calculations!$J109:$K109,Calculations!$J$96:$K$96,'BFoEToFU-LDVs-passengers'!AH$1)</f>
        <v>0</v>
      </c>
      <c r="AI7" s="6">
        <f>TREND(Calculations!$J109:$K109,Calculations!$J$96:$K$96,'BFoEToFU-LDVs-passengers'!AI$1)</f>
        <v>0</v>
      </c>
      <c r="AJ7" s="6">
        <f>TREND(Calculations!$J109:$K109,Calculations!$J$96:$K$96,'BFoEToFU-LDVs-passengers'!AJ$1)</f>
        <v>0</v>
      </c>
      <c r="AK7" s="6">
        <f>TREND(Calculations!$J109:$K109,Calculations!$J$96:$K$96,'BFoEToFU-LDVs-passengers'!AK$1)</f>
        <v>0</v>
      </c>
    </row>
    <row r="8" spans="1:38" x14ac:dyDescent="0.35">
      <c r="A8" s="1" t="s">
        <v>6</v>
      </c>
      <c r="B8" s="6">
        <f>TREND(Calculations!$D103:$E103,Calculations!$D$96:$E$96,'BFoEToFU-LDVs-passengers'!B$1)</f>
        <v>0</v>
      </c>
      <c r="C8" s="6">
        <f>TREND(Calculations!$D103:$E103,Calculations!$D$96:$E$96,'BFoEToFU-LDVs-passengers'!C$1)</f>
        <v>0</v>
      </c>
      <c r="D8" s="6">
        <f>TREND(Calculations!$D103:$E103,Calculations!$D$96:$E$96,'BFoEToFU-LDVs-passengers'!D$1)</f>
        <v>0</v>
      </c>
      <c r="E8" s="6">
        <f>TREND(Calculations!$D103:$E103,Calculations!$D$96:$E$96,'BFoEToFU-LDVs-passengers'!E$1)</f>
        <v>0</v>
      </c>
      <c r="F8" s="6">
        <f>TREND(Calculations!$D103:$E103,Calculations!$D$96:$E$96,'BFoEToFU-LDVs-passengers'!F$1)</f>
        <v>0</v>
      </c>
      <c r="G8" s="6">
        <f>TREND(Calculations!$D103:$E103,Calculations!$D$96:$E$96,'BFoEToFU-LDVs-passengers'!G$1)</f>
        <v>0</v>
      </c>
      <c r="H8" s="6">
        <f>TREND(Calculations!$E103:$F103,Calculations!$E$96:$F$96,'BFoEToFU-LDVs-passengers'!H$1)</f>
        <v>0</v>
      </c>
      <c r="I8" s="6">
        <f>TREND(Calculations!$E103:$F103,Calculations!$E$96:$F$96,'BFoEToFU-LDVs-passengers'!I$1)</f>
        <v>0</v>
      </c>
      <c r="J8" s="6">
        <f>TREND(Calculations!$E103:$F103,Calculations!$E$96:$F$96,'BFoEToFU-LDVs-passengers'!J$1)</f>
        <v>0</v>
      </c>
      <c r="K8" s="6">
        <f>TREND(Calculations!$E103:$F103,Calculations!$E$96:$F$96,'BFoEToFU-LDVs-passengers'!K$1)</f>
        <v>0</v>
      </c>
      <c r="L8" s="6">
        <f>TREND(Calculations!$E103:$F103,Calculations!$E$96:$F$96,'BFoEToFU-LDVs-passengers'!L$1)</f>
        <v>0</v>
      </c>
      <c r="M8" s="6">
        <f>TREND(Calculations!$F103:$G103,Calculations!$F$96:$G$96,'BFoEToFU-LDVs-passengers'!M$1)</f>
        <v>0</v>
      </c>
      <c r="N8" s="6">
        <f>TREND(Calculations!$F103:$G103,Calculations!$F$96:$G$96,'BFoEToFU-LDVs-passengers'!N$1)</f>
        <v>0</v>
      </c>
      <c r="O8" s="6">
        <f>TREND(Calculations!$F103:$G103,Calculations!$F$96:$G$96,'BFoEToFU-LDVs-passengers'!O$1)</f>
        <v>0</v>
      </c>
      <c r="P8" s="6">
        <f>TREND(Calculations!$F103:$G103,Calculations!$F$96:$G$96,'BFoEToFU-LDVs-passengers'!P$1)</f>
        <v>0</v>
      </c>
      <c r="Q8" s="6">
        <f>TREND(Calculations!$F103:$G103,Calculations!$F$96:$G$96,'BFoEToFU-LDVs-passengers'!Q$1)</f>
        <v>0</v>
      </c>
      <c r="R8" s="6">
        <f>TREND(Calculations!$G110:$H110,Calculations!$G$96:$H$96,'BFoEToFU-LDVs-passengers'!R$1)</f>
        <v>0</v>
      </c>
      <c r="S8" s="6">
        <f>TREND(Calculations!$G110:$H110,Calculations!$G$96:$H$96,'BFoEToFU-LDVs-passengers'!S$1)</f>
        <v>0</v>
      </c>
      <c r="T8" s="6">
        <f>TREND(Calculations!$G110:$H110,Calculations!$G$96:$H$96,'BFoEToFU-LDVs-passengers'!T$1)</f>
        <v>0</v>
      </c>
      <c r="U8" s="6">
        <f>TREND(Calculations!$G110:$H110,Calculations!$G$96:$H$96,'BFoEToFU-LDVs-passengers'!U$1)</f>
        <v>0</v>
      </c>
      <c r="V8" s="6">
        <f>TREND(Calculations!$G110:$H110,Calculations!$G$96:$H$96,'BFoEToFU-LDVs-passengers'!V$1)</f>
        <v>0</v>
      </c>
      <c r="W8" s="6">
        <f>TREND(Calculations!$H110:$I110,Calculations!$H$96:$I$96,'BFoEToFU-LDVs-passengers'!W$1)</f>
        <v>0</v>
      </c>
      <c r="X8" s="6">
        <f>TREND(Calculations!$H110:$I110,Calculations!$H$96:$I$96,'BFoEToFU-LDVs-passengers'!X$1)</f>
        <v>0</v>
      </c>
      <c r="Y8" s="6">
        <f>TREND(Calculations!$H110:$I110,Calculations!$H$96:$I$96,'BFoEToFU-LDVs-passengers'!Y$1)</f>
        <v>0</v>
      </c>
      <c r="Z8" s="6">
        <f>TREND(Calculations!$H110:$I110,Calculations!$H$96:$I$96,'BFoEToFU-LDVs-passengers'!Z$1)</f>
        <v>0</v>
      </c>
      <c r="AA8" s="6">
        <f>TREND(Calculations!$H110:$I110,Calculations!$H$96:$I$96,'BFoEToFU-LDVs-passengers'!AA$1)</f>
        <v>0</v>
      </c>
      <c r="AB8" s="6">
        <f>TREND(Calculations!$I110:$J110,Calculations!$I$96:$J$96,'BFoEToFU-LDVs-passengers'!AB$1)</f>
        <v>0</v>
      </c>
      <c r="AC8" s="6">
        <f>TREND(Calculations!$I110:$J110,Calculations!$I$96:$J$96,'BFoEToFU-LDVs-passengers'!AC$1)</f>
        <v>0</v>
      </c>
      <c r="AD8" s="6">
        <f>TREND(Calculations!$I110:$J110,Calculations!$I$96:$J$96,'BFoEToFU-LDVs-passengers'!AD$1)</f>
        <v>0</v>
      </c>
      <c r="AE8" s="6">
        <f>TREND(Calculations!$I110:$J110,Calculations!$I$96:$J$96,'BFoEToFU-LDVs-passengers'!AE$1)</f>
        <v>0</v>
      </c>
      <c r="AF8" s="6">
        <f>TREND(Calculations!$I110:$J110,Calculations!$I$96:$J$96,'BFoEToFU-LDVs-passengers'!AF$1)</f>
        <v>0</v>
      </c>
      <c r="AG8" s="6">
        <f>TREND(Calculations!$J110:$K110,Calculations!$J$96:$K$96,'BFoEToFU-LDVs-passengers'!AG$1)</f>
        <v>0</v>
      </c>
      <c r="AH8" s="6">
        <f>TREND(Calculations!$J110:$K110,Calculations!$J$96:$K$96,'BFoEToFU-LDVs-passengers'!AH$1)</f>
        <v>0</v>
      </c>
      <c r="AI8" s="6">
        <f>TREND(Calculations!$J110:$K110,Calculations!$J$96:$K$96,'BFoEToFU-LDVs-passengers'!AI$1)</f>
        <v>0</v>
      </c>
      <c r="AJ8" s="6">
        <f>TREND(Calculations!$J110:$K110,Calculations!$J$96:$K$96,'BFoEToFU-LDVs-passengers'!AJ$1)</f>
        <v>0</v>
      </c>
      <c r="AK8" s="6">
        <f>TREND(Calculations!$J110:$K110,Calculations!$J$96:$K$96,'BFoEToFU-LDVs-passengers'!AK$1)</f>
        <v>0</v>
      </c>
    </row>
    <row r="9" spans="1:38" x14ac:dyDescent="0.35">
      <c r="B9" s="6"/>
    </row>
    <row r="10" spans="1:38" x14ac:dyDescent="0.35">
      <c r="B10"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pane xSplit="1" ySplit="1" topLeftCell="S2" activePane="bottomRight" state="frozen"/>
      <selection pane="topRight" activeCell="B1" sqref="B1"/>
      <selection pane="bottomLeft" activeCell="A2" sqref="A2"/>
      <selection pane="bottomRight" activeCell="AK2" sqref="B2:AK8"/>
    </sheetView>
  </sheetViews>
  <sheetFormatPr defaultColWidth="9.1796875" defaultRowHeight="14.5" x14ac:dyDescent="0.35"/>
  <cols>
    <col min="1" max="1" width="40.1796875" style="7" customWidth="1"/>
    <col min="2" max="26" width="10.54296875" style="7" bestFit="1" customWidth="1"/>
    <col min="27" max="16384" width="9.1796875" style="7"/>
  </cols>
  <sheetData>
    <row r="1" spans="1:37"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s="6" customFormat="1" x14ac:dyDescent="0.35">
      <c r="A2" s="348" t="s">
        <v>2</v>
      </c>
      <c r="B2" s="6">
        <f>TREND(Calculations!$D111:$E111,Calculations!$D$96:$E$96,'BFoEToFU-LDVs-passengers'!B$1)</f>
        <v>0</v>
      </c>
      <c r="C2" s="6">
        <f>TREND(Calculations!$D111:$E111,Calculations!$D$96:$E$96,'BFoEToFU-LDVs-passengers'!C$1)</f>
        <v>0</v>
      </c>
      <c r="D2" s="6">
        <f>TREND(Calculations!$D111:$E111,Calculations!$D$96:$E$96,'BFoEToFU-LDVs-passengers'!D$1)</f>
        <v>0</v>
      </c>
      <c r="E2" s="6">
        <f>TREND(Calculations!$D111:$E111,Calculations!$D$96:$E$96,'BFoEToFU-LDVs-passengers'!E$1)</f>
        <v>0</v>
      </c>
      <c r="F2" s="6">
        <f>TREND(Calculations!$D111:$E111,Calculations!$D$96:$E$96,'BFoEToFU-LDVs-passengers'!F$1)</f>
        <v>0</v>
      </c>
      <c r="G2" s="6">
        <f>TREND(Calculations!$D111:$E111,Calculations!$D$96:$E$96,'BFoEToFU-LDVs-passengers'!G$1)</f>
        <v>0</v>
      </c>
      <c r="H2" s="6">
        <f>TREND(Calculations!$E111:$F111,Calculations!$E$96:$F$96,'BFoEToFU-LDVs-passengers'!H$1)</f>
        <v>0</v>
      </c>
      <c r="I2" s="6">
        <f>TREND(Calculations!$E111:$F111,Calculations!$E$96:$F$96,'BFoEToFU-LDVs-passengers'!I$1)</f>
        <v>0</v>
      </c>
      <c r="J2" s="6">
        <f>TREND(Calculations!$E111:$F111,Calculations!$E$96:$F$96,'BFoEToFU-LDVs-passengers'!J$1)</f>
        <v>0</v>
      </c>
      <c r="K2" s="6">
        <f>TREND(Calculations!$E111:$F111,Calculations!$E$96:$F$96,'BFoEToFU-LDVs-passengers'!K$1)</f>
        <v>0</v>
      </c>
      <c r="L2" s="6">
        <f>TREND(Calculations!$E111:$F111,Calculations!$E$96:$F$96,'BFoEToFU-LDVs-passengers'!L$1)</f>
        <v>0</v>
      </c>
      <c r="M2" s="6">
        <f>TREND(Calculations!$F111:$G111,Calculations!$F$96:$G$96,'BFoEToFU-LDVs-passengers'!M$1)</f>
        <v>0</v>
      </c>
      <c r="N2" s="6">
        <f>TREND(Calculations!$F111:$G111,Calculations!$F$96:$G$96,'BFoEToFU-LDVs-passengers'!N$1)</f>
        <v>0</v>
      </c>
      <c r="O2" s="6">
        <f>TREND(Calculations!$F111:$G111,Calculations!$F$96:$G$96,'BFoEToFU-LDVs-passengers'!O$1)</f>
        <v>0</v>
      </c>
      <c r="P2" s="6">
        <f>TREND(Calculations!$F111:$G111,Calculations!$F$96:$G$96,'BFoEToFU-LDVs-passengers'!P$1)</f>
        <v>0</v>
      </c>
      <c r="Q2" s="6">
        <f>TREND(Calculations!$F111:$G111,Calculations!$F$96:$G$96,'BFoEToFU-LDVs-passengers'!Q$1)</f>
        <v>0</v>
      </c>
      <c r="R2" s="6">
        <f>TREND(Calculations!$G111:$H111,Calculations!$G$96:$H$96,'BFoEToFU-LDVs-passengers'!R$1)</f>
        <v>0</v>
      </c>
      <c r="S2" s="6">
        <f>TREND(Calculations!$G111:$H111,Calculations!$G$96:$H$96,'BFoEToFU-LDVs-passengers'!S$1)</f>
        <v>0</v>
      </c>
      <c r="T2" s="6">
        <f>TREND(Calculations!$G111:$H111,Calculations!$G$96:$H$96,'BFoEToFU-LDVs-passengers'!T$1)</f>
        <v>0</v>
      </c>
      <c r="U2" s="6">
        <f>TREND(Calculations!$G111:$H111,Calculations!$G$96:$H$96,'BFoEToFU-LDVs-passengers'!U$1)</f>
        <v>0</v>
      </c>
      <c r="V2" s="6">
        <f>TREND(Calculations!$G111:$H111,Calculations!$G$96:$H$96,'BFoEToFU-LDVs-passengers'!V$1)</f>
        <v>0</v>
      </c>
      <c r="W2" s="6">
        <f>TREND(Calculations!$H111:$I111,Calculations!$H$96:$I$96,'BFoEToFU-LDVs-passengers'!W$1)</f>
        <v>0</v>
      </c>
      <c r="X2" s="6">
        <f>TREND(Calculations!$H111:$I111,Calculations!$H$96:$I$96,'BFoEToFU-LDVs-passengers'!X$1)</f>
        <v>0</v>
      </c>
      <c r="Y2" s="6">
        <f>TREND(Calculations!$H111:$I111,Calculations!$H$96:$I$96,'BFoEToFU-LDVs-passengers'!Y$1)</f>
        <v>0</v>
      </c>
      <c r="Z2" s="6">
        <f>TREND(Calculations!$H111:$I111,Calculations!$H$96:$I$96,'BFoEToFU-LDVs-passengers'!Z$1)</f>
        <v>0</v>
      </c>
      <c r="AA2" s="6">
        <f>TREND(Calculations!$H111:$I111,Calculations!$H$96:$I$96,'BFoEToFU-LDVs-passengers'!AA$1)</f>
        <v>0</v>
      </c>
      <c r="AB2" s="6">
        <f>TREND(Calculations!$I111:$J111,Calculations!$I$96:$J$96,'BFoEToFU-LDVs-passengers'!AB$1)</f>
        <v>0</v>
      </c>
      <c r="AC2" s="6">
        <f>TREND(Calculations!$I111:$J111,Calculations!$I$96:$J$96,'BFoEToFU-LDVs-passengers'!AC$1)</f>
        <v>0</v>
      </c>
      <c r="AD2" s="6">
        <f>TREND(Calculations!$I111:$J111,Calculations!$I$96:$J$96,'BFoEToFU-LDVs-passengers'!AD$1)</f>
        <v>0</v>
      </c>
      <c r="AE2" s="6">
        <f>TREND(Calculations!$I111:$J111,Calculations!$I$96:$J$96,'BFoEToFU-LDVs-passengers'!AE$1)</f>
        <v>0</v>
      </c>
      <c r="AF2" s="6">
        <f>TREND(Calculations!$I111:$J111,Calculations!$I$96:$J$96,'BFoEToFU-LDVs-passengers'!AF$1)</f>
        <v>0</v>
      </c>
      <c r="AG2" s="6">
        <f>TREND(Calculations!$J111:$K111,Calculations!$J$96:$K$96,'BFoEToFU-LDVs-passengers'!AG$1)</f>
        <v>0</v>
      </c>
      <c r="AH2" s="6">
        <f>TREND(Calculations!$J111:$K111,Calculations!$J$96:$K$96,'BFoEToFU-LDVs-passengers'!AH$1)</f>
        <v>0</v>
      </c>
      <c r="AI2" s="6">
        <f>TREND(Calculations!$J111:$K111,Calculations!$J$96:$K$96,'BFoEToFU-LDVs-passengers'!AI$1)</f>
        <v>0</v>
      </c>
      <c r="AJ2" s="6">
        <f>TREND(Calculations!$J111:$K111,Calculations!$J$96:$K$96,'BFoEToFU-LDVs-passengers'!AJ$1)</f>
        <v>0</v>
      </c>
      <c r="AK2" s="6">
        <f>TREND(Calculations!$J111:$K111,Calculations!$J$96:$K$96,'BFoEToFU-LDVs-passengers'!AK$1)</f>
        <v>0</v>
      </c>
    </row>
    <row r="3" spans="1:37" s="6" customFormat="1" x14ac:dyDescent="0.35">
      <c r="A3" s="348" t="s">
        <v>3</v>
      </c>
      <c r="B3" s="6">
        <f>TREND(Calculations!$D112:$E112,Calculations!$D$96:$E$96,'BFoEToFU-LDVs-passengers'!B$1)</f>
        <v>0</v>
      </c>
      <c r="C3" s="6">
        <f>TREND(Calculations!$D112:$E112,Calculations!$D$96:$E$96,'BFoEToFU-LDVs-passengers'!C$1)</f>
        <v>0</v>
      </c>
      <c r="D3" s="6">
        <f>TREND(Calculations!$D112:$E112,Calculations!$D$96:$E$96,'BFoEToFU-LDVs-passengers'!D$1)</f>
        <v>0</v>
      </c>
      <c r="E3" s="6">
        <f>TREND(Calculations!$D112:$E112,Calculations!$D$96:$E$96,'BFoEToFU-LDVs-passengers'!E$1)</f>
        <v>0</v>
      </c>
      <c r="F3" s="6">
        <f>TREND(Calculations!$D112:$E112,Calculations!$D$96:$E$96,'BFoEToFU-LDVs-passengers'!F$1)</f>
        <v>0</v>
      </c>
      <c r="G3" s="6">
        <f>TREND(Calculations!$D112:$E112,Calculations!$D$96:$E$96,'BFoEToFU-LDVs-passengers'!G$1)</f>
        <v>0</v>
      </c>
      <c r="H3" s="6">
        <f>TREND(Calculations!$E112:$F112,Calculations!$E$96:$F$96,'BFoEToFU-LDVs-passengers'!H$1)</f>
        <v>0</v>
      </c>
      <c r="I3" s="6">
        <f>TREND(Calculations!$E112:$F112,Calculations!$E$96:$F$96,'BFoEToFU-LDVs-passengers'!I$1)</f>
        <v>0</v>
      </c>
      <c r="J3" s="6">
        <f>TREND(Calculations!$E112:$F112,Calculations!$E$96:$F$96,'BFoEToFU-LDVs-passengers'!J$1)</f>
        <v>0</v>
      </c>
      <c r="K3" s="6">
        <f>TREND(Calculations!$E112:$F112,Calculations!$E$96:$F$96,'BFoEToFU-LDVs-passengers'!K$1)</f>
        <v>0</v>
      </c>
      <c r="L3" s="6">
        <f>TREND(Calculations!$E112:$F112,Calculations!$E$96:$F$96,'BFoEToFU-LDVs-passengers'!L$1)</f>
        <v>0</v>
      </c>
      <c r="M3" s="6">
        <f>TREND(Calculations!$F112:$G112,Calculations!$F$96:$G$96,'BFoEToFU-LDVs-passengers'!M$1)</f>
        <v>0</v>
      </c>
      <c r="N3" s="6">
        <f>TREND(Calculations!$F112:$G112,Calculations!$F$96:$G$96,'BFoEToFU-LDVs-passengers'!N$1)</f>
        <v>0</v>
      </c>
      <c r="O3" s="6">
        <f>TREND(Calculations!$F112:$G112,Calculations!$F$96:$G$96,'BFoEToFU-LDVs-passengers'!O$1)</f>
        <v>0</v>
      </c>
      <c r="P3" s="6">
        <f>TREND(Calculations!$F112:$G112,Calculations!$F$96:$G$96,'BFoEToFU-LDVs-passengers'!P$1)</f>
        <v>0</v>
      </c>
      <c r="Q3" s="6">
        <f>TREND(Calculations!$F112:$G112,Calculations!$F$96:$G$96,'BFoEToFU-LDVs-passengers'!Q$1)</f>
        <v>0</v>
      </c>
      <c r="R3" s="6">
        <f>TREND(Calculations!$G112:$H112,Calculations!$G$96:$H$96,'BFoEToFU-LDVs-passengers'!R$1)</f>
        <v>0</v>
      </c>
      <c r="S3" s="6">
        <f>TREND(Calculations!$G112:$H112,Calculations!$G$96:$H$96,'BFoEToFU-LDVs-passengers'!S$1)</f>
        <v>0</v>
      </c>
      <c r="T3" s="6">
        <f>TREND(Calculations!$G112:$H112,Calculations!$G$96:$H$96,'BFoEToFU-LDVs-passengers'!T$1)</f>
        <v>0</v>
      </c>
      <c r="U3" s="6">
        <f>TREND(Calculations!$G112:$H112,Calculations!$G$96:$H$96,'BFoEToFU-LDVs-passengers'!U$1)</f>
        <v>0</v>
      </c>
      <c r="V3" s="6">
        <f>TREND(Calculations!$G112:$H112,Calculations!$G$96:$H$96,'BFoEToFU-LDVs-passengers'!V$1)</f>
        <v>0</v>
      </c>
      <c r="W3" s="6">
        <f>TREND(Calculations!$H112:$I112,Calculations!$H$96:$I$96,'BFoEToFU-LDVs-passengers'!W$1)</f>
        <v>0</v>
      </c>
      <c r="X3" s="6">
        <f>TREND(Calculations!$H112:$I112,Calculations!$H$96:$I$96,'BFoEToFU-LDVs-passengers'!X$1)</f>
        <v>0</v>
      </c>
      <c r="Y3" s="6">
        <f>TREND(Calculations!$H112:$I112,Calculations!$H$96:$I$96,'BFoEToFU-LDVs-passengers'!Y$1)</f>
        <v>0</v>
      </c>
      <c r="Z3" s="6">
        <f>TREND(Calculations!$H112:$I112,Calculations!$H$96:$I$96,'BFoEToFU-LDVs-passengers'!Z$1)</f>
        <v>0</v>
      </c>
      <c r="AA3" s="6">
        <f>TREND(Calculations!$H112:$I112,Calculations!$H$96:$I$96,'BFoEToFU-LDVs-passengers'!AA$1)</f>
        <v>0</v>
      </c>
      <c r="AB3" s="6">
        <f>TREND(Calculations!$I112:$J112,Calculations!$I$96:$J$96,'BFoEToFU-LDVs-passengers'!AB$1)</f>
        <v>0</v>
      </c>
      <c r="AC3" s="6">
        <f>TREND(Calculations!$I112:$J112,Calculations!$I$96:$J$96,'BFoEToFU-LDVs-passengers'!AC$1)</f>
        <v>0</v>
      </c>
      <c r="AD3" s="6">
        <f>TREND(Calculations!$I112:$J112,Calculations!$I$96:$J$96,'BFoEToFU-LDVs-passengers'!AD$1)</f>
        <v>0</v>
      </c>
      <c r="AE3" s="6">
        <f>TREND(Calculations!$I112:$J112,Calculations!$I$96:$J$96,'BFoEToFU-LDVs-passengers'!AE$1)</f>
        <v>0</v>
      </c>
      <c r="AF3" s="6">
        <f>TREND(Calculations!$I112:$J112,Calculations!$I$96:$J$96,'BFoEToFU-LDVs-passengers'!AF$1)</f>
        <v>0</v>
      </c>
      <c r="AG3" s="6">
        <f>TREND(Calculations!$J112:$K112,Calculations!$J$96:$K$96,'BFoEToFU-LDVs-passengers'!AG$1)</f>
        <v>0</v>
      </c>
      <c r="AH3" s="6">
        <f>TREND(Calculations!$J112:$K112,Calculations!$J$96:$K$96,'BFoEToFU-LDVs-passengers'!AH$1)</f>
        <v>0</v>
      </c>
      <c r="AI3" s="6">
        <f>TREND(Calculations!$J112:$K112,Calculations!$J$96:$K$96,'BFoEToFU-LDVs-passengers'!AI$1)</f>
        <v>0</v>
      </c>
      <c r="AJ3" s="6">
        <f>TREND(Calculations!$J112:$K112,Calculations!$J$96:$K$96,'BFoEToFU-LDVs-passengers'!AJ$1)</f>
        <v>0</v>
      </c>
      <c r="AK3" s="6">
        <f>TREND(Calculations!$J112:$K112,Calculations!$J$96:$K$96,'BFoEToFU-LDVs-passengers'!AK$1)</f>
        <v>0</v>
      </c>
    </row>
    <row r="4" spans="1:37" s="6" customFormat="1" x14ac:dyDescent="0.35">
      <c r="A4" s="348" t="s">
        <v>4</v>
      </c>
      <c r="B4" s="6">
        <f>TREND(Calculations!$D113:$E113,Calculations!$D$96:$E$96,'BFoEToFU-LDVs-passengers'!B$1)</f>
        <v>0.90848019196299612</v>
      </c>
      <c r="C4" s="6">
        <f>TREND(Calculations!$D113:$E113,Calculations!$D$96:$E$96,'BFoEToFU-LDVs-passengers'!C$1)</f>
        <v>0.908661766511627</v>
      </c>
      <c r="D4" s="6">
        <f>TREND(Calculations!$D113:$E113,Calculations!$D$96:$E$96,'BFoEToFU-LDVs-passengers'!D$1)</f>
        <v>0.90884334106025766</v>
      </c>
      <c r="E4" s="6">
        <f>TREND(Calculations!$D113:$E113,Calculations!$D$96:$E$96,'BFoEToFU-LDVs-passengers'!E$1)</f>
        <v>0.90902491560888854</v>
      </c>
      <c r="F4" s="6">
        <f>TREND(Calculations!$D113:$E113,Calculations!$D$96:$E$96,'BFoEToFU-LDVs-passengers'!F$1)</f>
        <v>0.9092064901575192</v>
      </c>
      <c r="G4" s="6">
        <f>TREND(Calculations!$D113:$E113,Calculations!$D$96:$E$96,'BFoEToFU-LDVs-passengers'!G$1)</f>
        <v>0.90938806470615008</v>
      </c>
      <c r="H4" s="6">
        <f>TREND(Calculations!$E113:$F113,Calculations!$E$96:$F$96,'BFoEToFU-LDVs-passengers'!H$1)</f>
        <v>0.90945799501924895</v>
      </c>
      <c r="I4" s="6">
        <f>TREND(Calculations!$E113:$F113,Calculations!$E$96:$F$96,'BFoEToFU-LDVs-passengers'!I$1)</f>
        <v>0.90952792533234783</v>
      </c>
      <c r="J4" s="6">
        <f>TREND(Calculations!$E113:$F113,Calculations!$E$96:$F$96,'BFoEToFU-LDVs-passengers'!J$1)</f>
        <v>0.9095978556454466</v>
      </c>
      <c r="K4" s="6">
        <f>TREND(Calculations!$E113:$F113,Calculations!$E$96:$F$96,'BFoEToFU-LDVs-passengers'!K$1)</f>
        <v>0.90966778595854536</v>
      </c>
      <c r="L4" s="6">
        <f>TREND(Calculations!$E113:$F113,Calculations!$E$96:$F$96,'BFoEToFU-LDVs-passengers'!L$1)</f>
        <v>0.90973771627164424</v>
      </c>
      <c r="M4" s="6">
        <f>TREND(Calculations!$F113:$G113,Calculations!$F$96:$G$96,'BFoEToFU-LDVs-passengers'!M$1)</f>
        <v>0.9097646320769065</v>
      </c>
      <c r="N4" s="6">
        <f>TREND(Calculations!$F113:$G113,Calculations!$F$96:$G$96,'BFoEToFU-LDVs-passengers'!N$1)</f>
        <v>0.90979154788216876</v>
      </c>
      <c r="O4" s="6">
        <f>TREND(Calculations!$F113:$G113,Calculations!$F$96:$G$96,'BFoEToFU-LDVs-passengers'!O$1)</f>
        <v>0.90981846368743102</v>
      </c>
      <c r="P4" s="6">
        <f>TREND(Calculations!$F113:$G113,Calculations!$F$96:$G$96,'BFoEToFU-LDVs-passengers'!P$1)</f>
        <v>0.9098453794926934</v>
      </c>
      <c r="Q4" s="6">
        <f>TREND(Calculations!$F113:$G113,Calculations!$F$96:$G$96,'BFoEToFU-LDVs-passengers'!Q$1)</f>
        <v>0.90987229529795566</v>
      </c>
      <c r="R4" s="6">
        <f>TREND(Calculations!$G113:$H113,Calculations!$G$96:$H$96,'BFoEToFU-LDVs-passengers'!R$1)</f>
        <v>0.90988265242470179</v>
      </c>
      <c r="S4" s="6">
        <f>TREND(Calculations!$G113:$H113,Calculations!$G$96:$H$96,'BFoEToFU-LDVs-passengers'!S$1)</f>
        <v>0.90989300955144803</v>
      </c>
      <c r="T4" s="6">
        <f>TREND(Calculations!$G113:$H113,Calculations!$G$96:$H$96,'BFoEToFU-LDVs-passengers'!T$1)</f>
        <v>0.90990336667819416</v>
      </c>
      <c r="U4" s="6">
        <f>TREND(Calculations!$G113:$H113,Calculations!$G$96:$H$96,'BFoEToFU-LDVs-passengers'!U$1)</f>
        <v>0.9099137238049404</v>
      </c>
      <c r="V4" s="6">
        <f>TREND(Calculations!$G113:$H113,Calculations!$G$96:$H$96,'BFoEToFU-LDVs-passengers'!V$1)</f>
        <v>0.90992408093168653</v>
      </c>
      <c r="W4" s="6">
        <f>TREND(Calculations!$H113:$I113,Calculations!$H$96:$I$96,'BFoEToFU-LDVs-passengers'!W$1)</f>
        <v>0.90992806592757536</v>
      </c>
      <c r="X4" s="6">
        <f>TREND(Calculations!$H113:$I113,Calculations!$H$96:$I$96,'BFoEToFU-LDVs-passengers'!X$1)</f>
        <v>0.90993205092346419</v>
      </c>
      <c r="Y4" s="6">
        <f>TREND(Calculations!$H113:$I113,Calculations!$H$96:$I$96,'BFoEToFU-LDVs-passengers'!Y$1)</f>
        <v>0.90993603591935301</v>
      </c>
      <c r="Z4" s="6">
        <f>TREND(Calculations!$H113:$I113,Calculations!$H$96:$I$96,'BFoEToFU-LDVs-passengers'!Z$1)</f>
        <v>0.90994002091524184</v>
      </c>
      <c r="AA4" s="6">
        <f>TREND(Calculations!$H113:$I113,Calculations!$H$96:$I$96,'BFoEToFU-LDVs-passengers'!AA$1)</f>
        <v>0.90994400591113067</v>
      </c>
      <c r="AB4" s="6">
        <f>TREND(Calculations!$I113:$J113,Calculations!$I$96:$J$96,'BFoEToFU-LDVs-passengers'!AB$1)</f>
        <v>0.90994553911407361</v>
      </c>
      <c r="AC4" s="6">
        <f>TREND(Calculations!$I113:$J113,Calculations!$I$96:$J$96,'BFoEToFU-LDVs-passengers'!AC$1)</f>
        <v>0.90994707231701666</v>
      </c>
      <c r="AD4" s="6">
        <f>TREND(Calculations!$I113:$J113,Calculations!$I$96:$J$96,'BFoEToFU-LDVs-passengers'!AD$1)</f>
        <v>0.90994860551995982</v>
      </c>
      <c r="AE4" s="6">
        <f>TREND(Calculations!$I113:$J113,Calculations!$I$96:$J$96,'BFoEToFU-LDVs-passengers'!AE$1)</f>
        <v>0.90995013872290287</v>
      </c>
      <c r="AF4" s="6">
        <f>TREND(Calculations!$I113:$J113,Calculations!$I$96:$J$96,'BFoEToFU-LDVs-passengers'!AF$1)</f>
        <v>0.90995167192584592</v>
      </c>
      <c r="AG4" s="6">
        <f>TREND(Calculations!$J113:$K113,Calculations!$J$96:$K$96,'BFoEToFU-LDVs-passengers'!AG$1)</f>
        <v>0.90995226180753774</v>
      </c>
      <c r="AH4" s="6">
        <f>TREND(Calculations!$J113:$K113,Calculations!$J$96:$K$96,'BFoEToFU-LDVs-passengers'!AH$1)</f>
        <v>0.90995285168922946</v>
      </c>
      <c r="AI4" s="6">
        <f>TREND(Calculations!$J113:$K113,Calculations!$J$96:$K$96,'BFoEToFU-LDVs-passengers'!AI$1)</f>
        <v>0.90995344157092106</v>
      </c>
      <c r="AJ4" s="6">
        <f>TREND(Calculations!$J113:$K113,Calculations!$J$96:$K$96,'BFoEToFU-LDVs-passengers'!AJ$1)</f>
        <v>0.90995403145261278</v>
      </c>
      <c r="AK4" s="6">
        <f>TREND(Calculations!$J113:$K113,Calculations!$J$96:$K$96,'BFoEToFU-LDVs-passengers'!AK$1)</f>
        <v>0.90995462133430438</v>
      </c>
    </row>
    <row r="5" spans="1:37" s="6" customFormat="1" x14ac:dyDescent="0.35">
      <c r="A5" s="348" t="s">
        <v>5</v>
      </c>
      <c r="B5" s="6">
        <f>TREND(Calculations!$D114:$E114,Calculations!$D$96:$E$96,'BFoEToFU-LDVs-passengers'!B$1)</f>
        <v>9.1519808037003769E-2</v>
      </c>
      <c r="C5" s="6">
        <f>TREND(Calculations!$D114:$E114,Calculations!$D$96:$E$96,'BFoEToFU-LDVs-passengers'!C$1)</f>
        <v>9.1338233488373E-2</v>
      </c>
      <c r="D5" s="6">
        <f>TREND(Calculations!$D114:$E114,Calculations!$D$96:$E$96,'BFoEToFU-LDVs-passengers'!D$1)</f>
        <v>9.115665893974223E-2</v>
      </c>
      <c r="E5" s="6">
        <f>TREND(Calculations!$D114:$E114,Calculations!$D$96:$E$96,'BFoEToFU-LDVs-passengers'!E$1)</f>
        <v>9.0975084391111405E-2</v>
      </c>
      <c r="F5" s="6">
        <f>TREND(Calculations!$D114:$E114,Calculations!$D$96:$E$96,'BFoEToFU-LDVs-passengers'!F$1)</f>
        <v>9.0793509842480635E-2</v>
      </c>
      <c r="G5" s="6">
        <f>TREND(Calculations!$D114:$E114,Calculations!$D$96:$E$96,'BFoEToFU-LDVs-passengers'!G$1)</f>
        <v>9.0611935293849866E-2</v>
      </c>
      <c r="H5" s="6">
        <f>TREND(Calculations!$E114:$F114,Calculations!$E$96:$F$96,'BFoEToFU-LDVs-passengers'!H$1)</f>
        <v>9.0542004980751045E-2</v>
      </c>
      <c r="I5" s="6">
        <f>TREND(Calculations!$E114:$F114,Calculations!$E$96:$F$96,'BFoEToFU-LDVs-passengers'!I$1)</f>
        <v>9.0472074667652197E-2</v>
      </c>
      <c r="J5" s="6">
        <f>TREND(Calculations!$E114:$F114,Calculations!$E$96:$F$96,'BFoEToFU-LDVs-passengers'!J$1)</f>
        <v>9.0402144354553349E-2</v>
      </c>
      <c r="K5" s="6">
        <f>TREND(Calculations!$E114:$F114,Calculations!$E$96:$F$96,'BFoEToFU-LDVs-passengers'!K$1)</f>
        <v>9.0332214041454501E-2</v>
      </c>
      <c r="L5" s="6">
        <f>TREND(Calculations!$E114:$F114,Calculations!$E$96:$F$96,'BFoEToFU-LDVs-passengers'!L$1)</f>
        <v>9.0262283728355652E-2</v>
      </c>
      <c r="M5" s="6">
        <f>TREND(Calculations!$F114:$G114,Calculations!$F$96:$G$96,'BFoEToFU-LDVs-passengers'!M$1)</f>
        <v>9.0235367923093432E-2</v>
      </c>
      <c r="N5" s="6">
        <f>TREND(Calculations!$F114:$G114,Calculations!$F$96:$G$96,'BFoEToFU-LDVs-passengers'!N$1)</f>
        <v>9.0208452117831212E-2</v>
      </c>
      <c r="O5" s="6">
        <f>TREND(Calculations!$F114:$G114,Calculations!$F$96:$G$96,'BFoEToFU-LDVs-passengers'!O$1)</f>
        <v>9.0181536312568977E-2</v>
      </c>
      <c r="P5" s="6">
        <f>TREND(Calculations!$F114:$G114,Calculations!$F$96:$G$96,'BFoEToFU-LDVs-passengers'!P$1)</f>
        <v>9.0154620507306743E-2</v>
      </c>
      <c r="Q5" s="6">
        <f>TREND(Calculations!$F114:$G114,Calculations!$F$96:$G$96,'BFoEToFU-LDVs-passengers'!Q$1)</f>
        <v>9.0127704702044523E-2</v>
      </c>
      <c r="R5" s="6">
        <f>TREND(Calculations!$G114:$H114,Calculations!$G$96:$H$96,'BFoEToFU-LDVs-passengers'!R$1)</f>
        <v>9.0117347575298323E-2</v>
      </c>
      <c r="S5" s="6">
        <f>TREND(Calculations!$G114:$H114,Calculations!$G$96:$H$96,'BFoEToFU-LDVs-passengers'!S$1)</f>
        <v>9.0106990448552124E-2</v>
      </c>
      <c r="T5" s="6">
        <f>TREND(Calculations!$G114:$H114,Calculations!$G$96:$H$96,'BFoEToFU-LDVs-passengers'!T$1)</f>
        <v>9.0096633321805925E-2</v>
      </c>
      <c r="U5" s="6">
        <f>TREND(Calculations!$G114:$H114,Calculations!$G$96:$H$96,'BFoEToFU-LDVs-passengers'!U$1)</f>
        <v>9.0086276195059739E-2</v>
      </c>
      <c r="V5" s="6">
        <f>TREND(Calculations!$G114:$H114,Calculations!$G$96:$H$96,'BFoEToFU-LDVs-passengers'!V$1)</f>
        <v>9.007591906831354E-2</v>
      </c>
      <c r="W5" s="6">
        <f>TREND(Calculations!$H114:$I114,Calculations!$H$96:$I$96,'BFoEToFU-LDVs-passengers'!W$1)</f>
        <v>9.007193407242467E-2</v>
      </c>
      <c r="X5" s="6">
        <f>TREND(Calculations!$H114:$I114,Calculations!$H$96:$I$96,'BFoEToFU-LDVs-passengers'!X$1)</f>
        <v>9.0067949076535828E-2</v>
      </c>
      <c r="Y5" s="6">
        <f>TREND(Calculations!$H114:$I114,Calculations!$H$96:$I$96,'BFoEToFU-LDVs-passengers'!Y$1)</f>
        <v>9.0063964080646972E-2</v>
      </c>
      <c r="Z5" s="6">
        <f>TREND(Calculations!$H114:$I114,Calculations!$H$96:$I$96,'BFoEToFU-LDVs-passengers'!Z$1)</f>
        <v>9.0059979084758116E-2</v>
      </c>
      <c r="AA5" s="6">
        <f>TREND(Calculations!$H114:$I114,Calculations!$H$96:$I$96,'BFoEToFU-LDVs-passengers'!AA$1)</f>
        <v>9.0055994088869259E-2</v>
      </c>
      <c r="AB5" s="6">
        <f>TREND(Calculations!$I114:$J114,Calculations!$I$96:$J$96,'BFoEToFU-LDVs-passengers'!AB$1)</f>
        <v>9.005446088592621E-2</v>
      </c>
      <c r="AC5" s="6">
        <f>TREND(Calculations!$I114:$J114,Calculations!$I$96:$J$96,'BFoEToFU-LDVs-passengers'!AC$1)</f>
        <v>9.0052927682983161E-2</v>
      </c>
      <c r="AD5" s="6">
        <f>TREND(Calculations!$I114:$J114,Calculations!$I$96:$J$96,'BFoEToFU-LDVs-passengers'!AD$1)</f>
        <v>9.0051394480040126E-2</v>
      </c>
      <c r="AE5" s="6">
        <f>TREND(Calculations!$I114:$J114,Calculations!$I$96:$J$96,'BFoEToFU-LDVs-passengers'!AE$1)</f>
        <v>9.0049861277097076E-2</v>
      </c>
      <c r="AF5" s="6">
        <f>TREND(Calculations!$I114:$J114,Calculations!$I$96:$J$96,'BFoEToFU-LDVs-passengers'!AF$1)</f>
        <v>9.0048328074154027E-2</v>
      </c>
      <c r="AG5" s="6">
        <f>TREND(Calculations!$J114:$K114,Calculations!$J$96:$K$96,'BFoEToFU-LDVs-passengers'!AG$1)</f>
        <v>9.0047738192462354E-2</v>
      </c>
      <c r="AH5" s="6">
        <f>TREND(Calculations!$J114:$K114,Calculations!$J$96:$K$96,'BFoEToFU-LDVs-passengers'!AH$1)</f>
        <v>9.0047148310770667E-2</v>
      </c>
      <c r="AI5" s="6">
        <f>TREND(Calculations!$J114:$K114,Calculations!$J$96:$K$96,'BFoEToFU-LDVs-passengers'!AI$1)</f>
        <v>9.0046558429078966E-2</v>
      </c>
      <c r="AJ5" s="6">
        <f>TREND(Calculations!$J114:$K114,Calculations!$J$96:$K$96,'BFoEToFU-LDVs-passengers'!AJ$1)</f>
        <v>9.0045968547387278E-2</v>
      </c>
      <c r="AK5" s="6">
        <f>TREND(Calculations!$J114:$K114,Calculations!$J$96:$K$96,'BFoEToFU-LDVs-passengers'!AK$1)</f>
        <v>9.0045378665695591E-2</v>
      </c>
    </row>
    <row r="6" spans="1:37" s="6" customFormat="1" x14ac:dyDescent="0.35">
      <c r="A6" s="348" t="s">
        <v>8</v>
      </c>
      <c r="B6" s="6">
        <f>TREND(Calculations!$D115:$E115,Calculations!$D$96:$E$96,'BFoEToFU-LDVs-passengers'!B$1)</f>
        <v>0</v>
      </c>
      <c r="C6" s="6">
        <f>TREND(Calculations!$D115:$E115,Calculations!$D$96:$E$96,'BFoEToFU-LDVs-passengers'!C$1)</f>
        <v>0</v>
      </c>
      <c r="D6" s="6">
        <f>TREND(Calculations!$D115:$E115,Calculations!$D$96:$E$96,'BFoEToFU-LDVs-passengers'!D$1)</f>
        <v>0</v>
      </c>
      <c r="E6" s="6">
        <f>TREND(Calculations!$D115:$E115,Calculations!$D$96:$E$96,'BFoEToFU-LDVs-passengers'!E$1)</f>
        <v>0</v>
      </c>
      <c r="F6" s="6">
        <f>TREND(Calculations!$D115:$E115,Calculations!$D$96:$E$96,'BFoEToFU-LDVs-passengers'!F$1)</f>
        <v>0</v>
      </c>
      <c r="G6" s="6">
        <f>TREND(Calculations!$D115:$E115,Calculations!$D$96:$E$96,'BFoEToFU-LDVs-passengers'!G$1)</f>
        <v>0</v>
      </c>
      <c r="H6" s="6">
        <f>TREND(Calculations!$E115:$F115,Calculations!$E$96:$F$96,'BFoEToFU-LDVs-passengers'!H$1)</f>
        <v>0</v>
      </c>
      <c r="I6" s="6">
        <f>TREND(Calculations!$E115:$F115,Calculations!$E$96:$F$96,'BFoEToFU-LDVs-passengers'!I$1)</f>
        <v>0</v>
      </c>
      <c r="J6" s="6">
        <f>TREND(Calculations!$E115:$F115,Calculations!$E$96:$F$96,'BFoEToFU-LDVs-passengers'!J$1)</f>
        <v>0</v>
      </c>
      <c r="K6" s="6">
        <f>TREND(Calculations!$E115:$F115,Calculations!$E$96:$F$96,'BFoEToFU-LDVs-passengers'!K$1)</f>
        <v>0</v>
      </c>
      <c r="L6" s="6">
        <f>TREND(Calculations!$E115:$F115,Calculations!$E$96:$F$96,'BFoEToFU-LDVs-passengers'!L$1)</f>
        <v>0</v>
      </c>
      <c r="M6" s="6">
        <f>TREND(Calculations!$F115:$G115,Calculations!$F$96:$G$96,'BFoEToFU-LDVs-passengers'!M$1)</f>
        <v>0</v>
      </c>
      <c r="N6" s="6">
        <f>TREND(Calculations!$F115:$G115,Calculations!$F$96:$G$96,'BFoEToFU-LDVs-passengers'!N$1)</f>
        <v>0</v>
      </c>
      <c r="O6" s="6">
        <f>TREND(Calculations!$F115:$G115,Calculations!$F$96:$G$96,'BFoEToFU-LDVs-passengers'!O$1)</f>
        <v>0</v>
      </c>
      <c r="P6" s="6">
        <f>TREND(Calculations!$F115:$G115,Calculations!$F$96:$G$96,'BFoEToFU-LDVs-passengers'!P$1)</f>
        <v>0</v>
      </c>
      <c r="Q6" s="6">
        <f>TREND(Calculations!$F115:$G115,Calculations!$F$96:$G$96,'BFoEToFU-LDVs-passengers'!Q$1)</f>
        <v>0</v>
      </c>
      <c r="R6" s="6">
        <f>TREND(Calculations!$G115:$H115,Calculations!$G$96:$H$96,'BFoEToFU-LDVs-passengers'!R$1)</f>
        <v>0</v>
      </c>
      <c r="S6" s="6">
        <f>TREND(Calculations!$G115:$H115,Calculations!$G$96:$H$96,'BFoEToFU-LDVs-passengers'!S$1)</f>
        <v>0</v>
      </c>
      <c r="T6" s="6">
        <f>TREND(Calculations!$G115:$H115,Calculations!$G$96:$H$96,'BFoEToFU-LDVs-passengers'!T$1)</f>
        <v>0</v>
      </c>
      <c r="U6" s="6">
        <f>TREND(Calculations!$G115:$H115,Calculations!$G$96:$H$96,'BFoEToFU-LDVs-passengers'!U$1)</f>
        <v>0</v>
      </c>
      <c r="V6" s="6">
        <f>TREND(Calculations!$G115:$H115,Calculations!$G$96:$H$96,'BFoEToFU-LDVs-passengers'!V$1)</f>
        <v>0</v>
      </c>
      <c r="W6" s="6">
        <f>TREND(Calculations!$H115:$I115,Calculations!$H$96:$I$96,'BFoEToFU-LDVs-passengers'!W$1)</f>
        <v>0</v>
      </c>
      <c r="X6" s="6">
        <f>TREND(Calculations!$H115:$I115,Calculations!$H$96:$I$96,'BFoEToFU-LDVs-passengers'!X$1)</f>
        <v>0</v>
      </c>
      <c r="Y6" s="6">
        <f>TREND(Calculations!$H115:$I115,Calculations!$H$96:$I$96,'BFoEToFU-LDVs-passengers'!Y$1)</f>
        <v>0</v>
      </c>
      <c r="Z6" s="6">
        <f>TREND(Calculations!$H115:$I115,Calculations!$H$96:$I$96,'BFoEToFU-LDVs-passengers'!Z$1)</f>
        <v>0</v>
      </c>
      <c r="AA6" s="6">
        <f>TREND(Calculations!$H115:$I115,Calculations!$H$96:$I$96,'BFoEToFU-LDVs-passengers'!AA$1)</f>
        <v>0</v>
      </c>
      <c r="AB6" s="6">
        <f>TREND(Calculations!$I115:$J115,Calculations!$I$96:$J$96,'BFoEToFU-LDVs-passengers'!AB$1)</f>
        <v>0</v>
      </c>
      <c r="AC6" s="6">
        <f>TREND(Calculations!$I115:$J115,Calculations!$I$96:$J$96,'BFoEToFU-LDVs-passengers'!AC$1)</f>
        <v>0</v>
      </c>
      <c r="AD6" s="6">
        <f>TREND(Calculations!$I115:$J115,Calculations!$I$96:$J$96,'BFoEToFU-LDVs-passengers'!AD$1)</f>
        <v>0</v>
      </c>
      <c r="AE6" s="6">
        <f>TREND(Calculations!$I115:$J115,Calculations!$I$96:$J$96,'BFoEToFU-LDVs-passengers'!AE$1)</f>
        <v>0</v>
      </c>
      <c r="AF6" s="6">
        <f>TREND(Calculations!$I115:$J115,Calculations!$I$96:$J$96,'BFoEToFU-LDVs-passengers'!AF$1)</f>
        <v>0</v>
      </c>
      <c r="AG6" s="6">
        <f>TREND(Calculations!$J115:$K115,Calculations!$J$96:$K$96,'BFoEToFU-LDVs-passengers'!AG$1)</f>
        <v>0</v>
      </c>
      <c r="AH6" s="6">
        <f>TREND(Calculations!$J115:$K115,Calculations!$J$96:$K$96,'BFoEToFU-LDVs-passengers'!AH$1)</f>
        <v>0</v>
      </c>
      <c r="AI6" s="6">
        <f>TREND(Calculations!$J115:$K115,Calculations!$J$96:$K$96,'BFoEToFU-LDVs-passengers'!AI$1)</f>
        <v>0</v>
      </c>
      <c r="AJ6" s="6">
        <f>TREND(Calculations!$J115:$K115,Calculations!$J$96:$K$96,'BFoEToFU-LDVs-passengers'!AJ$1)</f>
        <v>0</v>
      </c>
      <c r="AK6" s="6">
        <f>TREND(Calculations!$J115:$K115,Calculations!$J$96:$K$96,'BFoEToFU-LDVs-passengers'!AK$1)</f>
        <v>0</v>
      </c>
    </row>
    <row r="7" spans="1:37" s="6" customFormat="1" x14ac:dyDescent="0.35">
      <c r="A7" s="348" t="s">
        <v>7</v>
      </c>
      <c r="B7" s="6">
        <f>TREND(Calculations!$D116:$E116,Calculations!$D$96:$E$96,'BFoEToFU-LDVs-passengers'!B$1)</f>
        <v>0</v>
      </c>
      <c r="C7" s="6">
        <f>TREND(Calculations!$D116:$E116,Calculations!$D$96:$E$96,'BFoEToFU-LDVs-passengers'!C$1)</f>
        <v>0</v>
      </c>
      <c r="D7" s="6">
        <f>TREND(Calculations!$D116:$E116,Calculations!$D$96:$E$96,'BFoEToFU-LDVs-passengers'!D$1)</f>
        <v>0</v>
      </c>
      <c r="E7" s="6">
        <f>TREND(Calculations!$D116:$E116,Calculations!$D$96:$E$96,'BFoEToFU-LDVs-passengers'!E$1)</f>
        <v>0</v>
      </c>
      <c r="F7" s="6">
        <f>TREND(Calculations!$D116:$E116,Calculations!$D$96:$E$96,'BFoEToFU-LDVs-passengers'!F$1)</f>
        <v>0</v>
      </c>
      <c r="G7" s="6">
        <f>TREND(Calculations!$D116:$E116,Calculations!$D$96:$E$96,'BFoEToFU-LDVs-passengers'!G$1)</f>
        <v>0</v>
      </c>
      <c r="H7" s="6">
        <f>TREND(Calculations!$E116:$F116,Calculations!$E$96:$F$96,'BFoEToFU-LDVs-passengers'!H$1)</f>
        <v>0</v>
      </c>
      <c r="I7" s="6">
        <f>TREND(Calculations!$E116:$F116,Calculations!$E$96:$F$96,'BFoEToFU-LDVs-passengers'!I$1)</f>
        <v>0</v>
      </c>
      <c r="J7" s="6">
        <f>TREND(Calculations!$E116:$F116,Calculations!$E$96:$F$96,'BFoEToFU-LDVs-passengers'!J$1)</f>
        <v>0</v>
      </c>
      <c r="K7" s="6">
        <f>TREND(Calculations!$E116:$F116,Calculations!$E$96:$F$96,'BFoEToFU-LDVs-passengers'!K$1)</f>
        <v>0</v>
      </c>
      <c r="L7" s="6">
        <f>TREND(Calculations!$E116:$F116,Calculations!$E$96:$F$96,'BFoEToFU-LDVs-passengers'!L$1)</f>
        <v>0</v>
      </c>
      <c r="M7" s="6">
        <f>TREND(Calculations!$F116:$G116,Calculations!$F$96:$G$96,'BFoEToFU-LDVs-passengers'!M$1)</f>
        <v>0</v>
      </c>
      <c r="N7" s="6">
        <f>TREND(Calculations!$F116:$G116,Calculations!$F$96:$G$96,'BFoEToFU-LDVs-passengers'!N$1)</f>
        <v>0</v>
      </c>
      <c r="O7" s="6">
        <f>TREND(Calculations!$F116:$G116,Calculations!$F$96:$G$96,'BFoEToFU-LDVs-passengers'!O$1)</f>
        <v>0</v>
      </c>
      <c r="P7" s="6">
        <f>TREND(Calculations!$F116:$G116,Calculations!$F$96:$G$96,'BFoEToFU-LDVs-passengers'!P$1)</f>
        <v>0</v>
      </c>
      <c r="Q7" s="6">
        <f>TREND(Calculations!$F116:$G116,Calculations!$F$96:$G$96,'BFoEToFU-LDVs-passengers'!Q$1)</f>
        <v>0</v>
      </c>
      <c r="R7" s="6">
        <f>TREND(Calculations!$G116:$H116,Calculations!$G$96:$H$96,'BFoEToFU-LDVs-passengers'!R$1)</f>
        <v>0</v>
      </c>
      <c r="S7" s="6">
        <f>TREND(Calculations!$G116:$H116,Calculations!$G$96:$H$96,'BFoEToFU-LDVs-passengers'!S$1)</f>
        <v>0</v>
      </c>
      <c r="T7" s="6">
        <f>TREND(Calculations!$G116:$H116,Calculations!$G$96:$H$96,'BFoEToFU-LDVs-passengers'!T$1)</f>
        <v>0</v>
      </c>
      <c r="U7" s="6">
        <f>TREND(Calculations!$G116:$H116,Calculations!$G$96:$H$96,'BFoEToFU-LDVs-passengers'!U$1)</f>
        <v>0</v>
      </c>
      <c r="V7" s="6">
        <f>TREND(Calculations!$G116:$H116,Calculations!$G$96:$H$96,'BFoEToFU-LDVs-passengers'!V$1)</f>
        <v>0</v>
      </c>
      <c r="W7" s="6">
        <f>TREND(Calculations!$H116:$I116,Calculations!$H$96:$I$96,'BFoEToFU-LDVs-passengers'!W$1)</f>
        <v>0</v>
      </c>
      <c r="X7" s="6">
        <f>TREND(Calculations!$H116:$I116,Calculations!$H$96:$I$96,'BFoEToFU-LDVs-passengers'!X$1)</f>
        <v>0</v>
      </c>
      <c r="Y7" s="6">
        <f>TREND(Calculations!$H116:$I116,Calculations!$H$96:$I$96,'BFoEToFU-LDVs-passengers'!Y$1)</f>
        <v>0</v>
      </c>
      <c r="Z7" s="6">
        <f>TREND(Calculations!$H116:$I116,Calculations!$H$96:$I$96,'BFoEToFU-LDVs-passengers'!Z$1)</f>
        <v>0</v>
      </c>
      <c r="AA7" s="6">
        <f>TREND(Calculations!$H116:$I116,Calculations!$H$96:$I$96,'BFoEToFU-LDVs-passengers'!AA$1)</f>
        <v>0</v>
      </c>
      <c r="AB7" s="6">
        <f>TREND(Calculations!$I116:$J116,Calculations!$I$96:$J$96,'BFoEToFU-LDVs-passengers'!AB$1)</f>
        <v>0</v>
      </c>
      <c r="AC7" s="6">
        <f>TREND(Calculations!$I116:$J116,Calculations!$I$96:$J$96,'BFoEToFU-LDVs-passengers'!AC$1)</f>
        <v>0</v>
      </c>
      <c r="AD7" s="6">
        <f>TREND(Calculations!$I116:$J116,Calculations!$I$96:$J$96,'BFoEToFU-LDVs-passengers'!AD$1)</f>
        <v>0</v>
      </c>
      <c r="AE7" s="6">
        <f>TREND(Calculations!$I116:$J116,Calculations!$I$96:$J$96,'BFoEToFU-LDVs-passengers'!AE$1)</f>
        <v>0</v>
      </c>
      <c r="AF7" s="6">
        <f>TREND(Calculations!$I116:$J116,Calculations!$I$96:$J$96,'BFoEToFU-LDVs-passengers'!AF$1)</f>
        <v>0</v>
      </c>
      <c r="AG7" s="6">
        <f>TREND(Calculations!$J116:$K116,Calculations!$J$96:$K$96,'BFoEToFU-LDVs-passengers'!AG$1)</f>
        <v>0</v>
      </c>
      <c r="AH7" s="6">
        <f>TREND(Calculations!$J116:$K116,Calculations!$J$96:$K$96,'BFoEToFU-LDVs-passengers'!AH$1)</f>
        <v>0</v>
      </c>
      <c r="AI7" s="6">
        <f>TREND(Calculations!$J116:$K116,Calculations!$J$96:$K$96,'BFoEToFU-LDVs-passengers'!AI$1)</f>
        <v>0</v>
      </c>
      <c r="AJ7" s="6">
        <f>TREND(Calculations!$J116:$K116,Calculations!$J$96:$K$96,'BFoEToFU-LDVs-passengers'!AJ$1)</f>
        <v>0</v>
      </c>
      <c r="AK7" s="6">
        <f>TREND(Calculations!$J116:$K116,Calculations!$J$96:$K$96,'BFoEToFU-LDVs-passengers'!AK$1)</f>
        <v>0</v>
      </c>
    </row>
    <row r="8" spans="1:37" s="6" customFormat="1" x14ac:dyDescent="0.35">
      <c r="A8" s="348" t="s">
        <v>6</v>
      </c>
      <c r="B8" s="6">
        <f>TREND(Calculations!$D117:$E117,Calculations!$D$96:$E$96,'BFoEToFU-LDVs-passengers'!B$1)</f>
        <v>0</v>
      </c>
      <c r="C8" s="6">
        <f>TREND(Calculations!$D117:$E117,Calculations!$D$96:$E$96,'BFoEToFU-LDVs-passengers'!C$1)</f>
        <v>0</v>
      </c>
      <c r="D8" s="6">
        <f>TREND(Calculations!$D117:$E117,Calculations!$D$96:$E$96,'BFoEToFU-LDVs-passengers'!D$1)</f>
        <v>0</v>
      </c>
      <c r="E8" s="6">
        <f>TREND(Calculations!$D117:$E117,Calculations!$D$96:$E$96,'BFoEToFU-LDVs-passengers'!E$1)</f>
        <v>0</v>
      </c>
      <c r="F8" s="6">
        <f>TREND(Calculations!$D117:$E117,Calculations!$D$96:$E$96,'BFoEToFU-LDVs-passengers'!F$1)</f>
        <v>0</v>
      </c>
      <c r="G8" s="6">
        <f>TREND(Calculations!$D117:$E117,Calculations!$D$96:$E$96,'BFoEToFU-LDVs-passengers'!G$1)</f>
        <v>0</v>
      </c>
      <c r="H8" s="6">
        <f>TREND(Calculations!$E117:$F117,Calculations!$E$96:$F$96,'BFoEToFU-LDVs-passengers'!H$1)</f>
        <v>0</v>
      </c>
      <c r="I8" s="6">
        <f>TREND(Calculations!$E117:$F117,Calculations!$E$96:$F$96,'BFoEToFU-LDVs-passengers'!I$1)</f>
        <v>0</v>
      </c>
      <c r="J8" s="6">
        <f>TREND(Calculations!$E117:$F117,Calculations!$E$96:$F$96,'BFoEToFU-LDVs-passengers'!J$1)</f>
        <v>0</v>
      </c>
      <c r="K8" s="6">
        <f>TREND(Calculations!$E117:$F117,Calculations!$E$96:$F$96,'BFoEToFU-LDVs-passengers'!K$1)</f>
        <v>0</v>
      </c>
      <c r="L8" s="6">
        <f>TREND(Calculations!$E117:$F117,Calculations!$E$96:$F$96,'BFoEToFU-LDVs-passengers'!L$1)</f>
        <v>0</v>
      </c>
      <c r="M8" s="6">
        <f>TREND(Calculations!$F117:$G117,Calculations!$F$96:$G$96,'BFoEToFU-LDVs-passengers'!M$1)</f>
        <v>0</v>
      </c>
      <c r="N8" s="6">
        <f>TREND(Calculations!$F117:$G117,Calculations!$F$96:$G$96,'BFoEToFU-LDVs-passengers'!N$1)</f>
        <v>0</v>
      </c>
      <c r="O8" s="6">
        <f>TREND(Calculations!$F117:$G117,Calculations!$F$96:$G$96,'BFoEToFU-LDVs-passengers'!O$1)</f>
        <v>0</v>
      </c>
      <c r="P8" s="6">
        <f>TREND(Calculations!$F117:$G117,Calculations!$F$96:$G$96,'BFoEToFU-LDVs-passengers'!P$1)</f>
        <v>0</v>
      </c>
      <c r="Q8" s="6">
        <f>TREND(Calculations!$F117:$G117,Calculations!$F$96:$G$96,'BFoEToFU-LDVs-passengers'!Q$1)</f>
        <v>0</v>
      </c>
      <c r="R8" s="6">
        <f>TREND(Calculations!$G117:$H117,Calculations!$G$96:$H$96,'BFoEToFU-LDVs-passengers'!R$1)</f>
        <v>0</v>
      </c>
      <c r="S8" s="6">
        <f>TREND(Calculations!$G117:$H117,Calculations!$G$96:$H$96,'BFoEToFU-LDVs-passengers'!S$1)</f>
        <v>0</v>
      </c>
      <c r="T8" s="6">
        <f>TREND(Calculations!$G117:$H117,Calculations!$G$96:$H$96,'BFoEToFU-LDVs-passengers'!T$1)</f>
        <v>0</v>
      </c>
      <c r="U8" s="6">
        <f>TREND(Calculations!$G117:$H117,Calculations!$G$96:$H$96,'BFoEToFU-LDVs-passengers'!U$1)</f>
        <v>0</v>
      </c>
      <c r="V8" s="6">
        <f>TREND(Calculations!$G117:$H117,Calculations!$G$96:$H$96,'BFoEToFU-LDVs-passengers'!V$1)</f>
        <v>0</v>
      </c>
      <c r="W8" s="6">
        <f>TREND(Calculations!$H117:$I117,Calculations!$H$96:$I$96,'BFoEToFU-LDVs-passengers'!W$1)</f>
        <v>0</v>
      </c>
      <c r="X8" s="6">
        <f>TREND(Calculations!$H117:$I117,Calculations!$H$96:$I$96,'BFoEToFU-LDVs-passengers'!X$1)</f>
        <v>0</v>
      </c>
      <c r="Y8" s="6">
        <f>TREND(Calculations!$H117:$I117,Calculations!$H$96:$I$96,'BFoEToFU-LDVs-passengers'!Y$1)</f>
        <v>0</v>
      </c>
      <c r="Z8" s="6">
        <f>TREND(Calculations!$H117:$I117,Calculations!$H$96:$I$96,'BFoEToFU-LDVs-passengers'!Z$1)</f>
        <v>0</v>
      </c>
      <c r="AA8" s="6">
        <f>TREND(Calculations!$H117:$I117,Calculations!$H$96:$I$96,'BFoEToFU-LDVs-passengers'!AA$1)</f>
        <v>0</v>
      </c>
      <c r="AB8" s="6">
        <f>TREND(Calculations!$I117:$J117,Calculations!$I$96:$J$96,'BFoEToFU-LDVs-passengers'!AB$1)</f>
        <v>0</v>
      </c>
      <c r="AC8" s="6">
        <f>TREND(Calculations!$I117:$J117,Calculations!$I$96:$J$96,'BFoEToFU-LDVs-passengers'!AC$1)</f>
        <v>0</v>
      </c>
      <c r="AD8" s="6">
        <f>TREND(Calculations!$I117:$J117,Calculations!$I$96:$J$96,'BFoEToFU-LDVs-passengers'!AD$1)</f>
        <v>0</v>
      </c>
      <c r="AE8" s="6">
        <f>TREND(Calculations!$I117:$J117,Calculations!$I$96:$J$96,'BFoEToFU-LDVs-passengers'!AE$1)</f>
        <v>0</v>
      </c>
      <c r="AF8" s="6">
        <f>TREND(Calculations!$I117:$J117,Calculations!$I$96:$J$96,'BFoEToFU-LDVs-passengers'!AF$1)</f>
        <v>0</v>
      </c>
      <c r="AG8" s="6">
        <f>TREND(Calculations!$J117:$K117,Calculations!$J$96:$K$96,'BFoEToFU-LDVs-passengers'!AG$1)</f>
        <v>0</v>
      </c>
      <c r="AH8" s="6">
        <f>TREND(Calculations!$J117:$K117,Calculations!$J$96:$K$96,'BFoEToFU-LDVs-passengers'!AH$1)</f>
        <v>0</v>
      </c>
      <c r="AI8" s="6">
        <f>TREND(Calculations!$J117:$K117,Calculations!$J$96:$K$96,'BFoEToFU-LDVs-passengers'!AI$1)</f>
        <v>0</v>
      </c>
      <c r="AJ8" s="6">
        <f>TREND(Calculations!$J117:$K117,Calculations!$J$96:$K$96,'BFoEToFU-LDVs-passengers'!AJ$1)</f>
        <v>0</v>
      </c>
      <c r="AK8" s="6">
        <f>TREND(Calculations!$J117:$K117,Calculations!$J$96:$K$96,'BFoEToFU-LDVs-passengers'!AK$1)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IX.a freight</vt:lpstr>
      <vt:lpstr>IX.b.2 passenger intercity</vt:lpstr>
      <vt:lpstr>IX.c air transport</vt:lpstr>
      <vt:lpstr>Calculations</vt:lpstr>
      <vt:lpstr>BFoEToFU-LDVs-passengers</vt:lpstr>
      <vt:lpstr>BFoEToFU-LDVs-freight</vt:lpstr>
      <vt:lpstr>BFoEToFU-HDVs-passengers</vt:lpstr>
      <vt:lpstr>BFoEToFU-HDVs-freight</vt:lpstr>
      <vt:lpstr>BFoEToFU-aircraft-passengers</vt:lpstr>
      <vt:lpstr>BFoEToFU-aircraft-freight</vt:lpstr>
      <vt:lpstr>BFoEToFU-rail-passengers</vt:lpstr>
      <vt:lpstr>BFoEToFU-rail-freight</vt:lpstr>
      <vt:lpstr>BFoEToFU-ships-passengers</vt:lpstr>
      <vt:lpstr>BFoEToFU-ships-freight</vt:lpstr>
      <vt:lpstr>BFoEToFU-motorbikes-passengers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cp:lastModifiedBy>
  <dcterms:created xsi:type="dcterms:W3CDTF">2014-04-04T20:09:46Z</dcterms:created>
  <dcterms:modified xsi:type="dcterms:W3CDTF">2017-02-01T10:28:42Z</dcterms:modified>
</cp:coreProperties>
</file>