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40" windowWidth="19420" windowHeight="11020"/>
  </bookViews>
  <sheets>
    <sheet name="About" sheetId="1" r:id="rId1"/>
    <sheet name="Results" sheetId="10" r:id="rId2"/>
    <sheet name="Psgr Air" sheetId="15" r:id="rId3"/>
    <sheet name="Psrg Ferries" sheetId="14" r:id="rId4"/>
    <sheet name="FoVObE-passengers" sheetId="11" r:id="rId5"/>
    <sheet name="FoVObE-freight" sheetId="12" r:id="rId6"/>
  </sheets>
  <calcPr calcId="145621"/>
</workbook>
</file>

<file path=xl/calcChain.xml><?xml version="1.0" encoding="utf-8"?>
<calcChain xmlns="http://schemas.openxmlformats.org/spreadsheetml/2006/main">
  <c r="D10" i="10" l="1"/>
  <c r="C10" i="10"/>
  <c r="C4" i="10"/>
  <c r="D4" i="10"/>
  <c r="D6" i="10" l="1"/>
  <c r="C6" i="10"/>
  <c r="B3" i="12" l="1"/>
  <c r="D3" i="12"/>
  <c r="B4" i="12"/>
  <c r="C4" i="12"/>
  <c r="D4" i="12"/>
  <c r="B5" i="12"/>
  <c r="C5" i="12"/>
  <c r="D5" i="12"/>
  <c r="B6" i="12"/>
  <c r="C6" i="12"/>
  <c r="D6" i="12"/>
  <c r="B7" i="12"/>
  <c r="C7" i="12"/>
  <c r="D7" i="12"/>
  <c r="C2" i="12"/>
  <c r="D2" i="12"/>
  <c r="B2" i="12"/>
  <c r="B3" i="11"/>
  <c r="D3" i="11"/>
  <c r="B4" i="11"/>
  <c r="C4" i="11"/>
  <c r="D4" i="11"/>
  <c r="B5" i="11"/>
  <c r="C5" i="11"/>
  <c r="D5" i="11"/>
  <c r="B6" i="11"/>
  <c r="C6" i="11"/>
  <c r="D6" i="11"/>
  <c r="B7" i="11"/>
  <c r="C7" i="11"/>
  <c r="C2" i="11"/>
  <c r="B2" i="11"/>
  <c r="D7" i="11"/>
  <c r="C3" i="11"/>
  <c r="D2" i="11" l="1"/>
  <c r="C3" i="12"/>
</calcChain>
</file>

<file path=xl/sharedStrings.xml><?xml version="1.0" encoding="utf-8"?>
<sst xmlns="http://schemas.openxmlformats.org/spreadsheetml/2006/main" count="102" uniqueCount="84">
  <si>
    <t>LDVs, passenger</t>
  </si>
  <si>
    <t>Subscripts</t>
  </si>
  <si>
    <t>most LDVs</t>
  </si>
  <si>
    <t>LDVs, freight</t>
  </si>
  <si>
    <t>commercial light trucks</t>
  </si>
  <si>
    <t>buses (school, transit, and intercity)</t>
  </si>
  <si>
    <t>all other HDVs</t>
  </si>
  <si>
    <t>commercial air travel for people (not general aviation)</t>
  </si>
  <si>
    <t>other commercial flights (not general aviation)</t>
  </si>
  <si>
    <t>intercity, transit, and commuter rail</t>
  </si>
  <si>
    <t>all other rail</t>
  </si>
  <si>
    <t>all other ships</t>
  </si>
  <si>
    <t>Meaning in Model</t>
  </si>
  <si>
    <t>HDVs, passenger</t>
  </si>
  <si>
    <t>HDVs, freight</t>
  </si>
  <si>
    <t>aircraft, passenger</t>
  </si>
  <si>
    <t>aircraft, freight</t>
  </si>
  <si>
    <t>rail, passenger</t>
  </si>
  <si>
    <t>rail, freight</t>
  </si>
  <si>
    <t>ships, passenger</t>
  </si>
  <si>
    <t>ships, freight</t>
  </si>
  <si>
    <t>Fraction Owned by Govt</t>
  </si>
  <si>
    <t>Fraction Owned by Industry</t>
  </si>
  <si>
    <t>Fraction Owned by Consumers</t>
  </si>
  <si>
    <t>Orange = assumption</t>
  </si>
  <si>
    <t>Source:</t>
  </si>
  <si>
    <t>motorbikes, passenger</t>
  </si>
  <si>
    <t>registered motorcycles</t>
  </si>
  <si>
    <t>motorbikes, freight</t>
  </si>
  <si>
    <t>not used in model</t>
  </si>
  <si>
    <t>Explanation</t>
  </si>
  <si>
    <t>Note:</t>
  </si>
  <si>
    <t>FoVObE Fraction of Vehicles Owned by Entity</t>
  </si>
  <si>
    <t>Vehicle type</t>
  </si>
  <si>
    <t>LDVs</t>
  </si>
  <si>
    <t>HDVs</t>
  </si>
  <si>
    <t>aircraft</t>
  </si>
  <si>
    <t>rail</t>
  </si>
  <si>
    <t>ships</t>
  </si>
  <si>
    <t>motorbikes</t>
  </si>
  <si>
    <t>government</t>
  </si>
  <si>
    <t>industry</t>
  </si>
  <si>
    <t>consumers</t>
  </si>
  <si>
    <t>passenger ferries</t>
  </si>
  <si>
    <t>Not used in Indonesia EPS, so the classification is irrelevant.</t>
  </si>
  <si>
    <t>Swasta (private)</t>
  </si>
  <si>
    <t>PT ASDP (government)</t>
  </si>
  <si>
    <t>PEMDA (government)</t>
  </si>
  <si>
    <t>Number of ferries, 2015</t>
  </si>
  <si>
    <t>Ministry of Transportation</t>
  </si>
  <si>
    <t>Transportation Statistics 2015 Book 1</t>
  </si>
  <si>
    <t>http://ppid.dephub.go.id/files/statistik/STATISTIK_PERHUBUNGAN_I_TAHUN_2015.pdf</t>
  </si>
  <si>
    <t>Page 32, Table A.1.4.18</t>
  </si>
  <si>
    <t>Passenger Ferries</t>
  </si>
  <si>
    <t>Excluded vehicle types include: general aviation, military vehicles, recreational boats, non-truck construction vehicles, non-truck agricultural vehicles, small electric craft (scooters, golf carts, etc.)</t>
  </si>
  <si>
    <t>We assume all freight rail is government-owned.</t>
  </si>
  <si>
    <t>Airline</t>
  </si>
  <si>
    <t>Market Share</t>
  </si>
  <si>
    <t>Public or Private</t>
  </si>
  <si>
    <t>Lion Air</t>
  </si>
  <si>
    <t>Garuda Indonesia</t>
  </si>
  <si>
    <t>Swiwijaya Air</t>
  </si>
  <si>
    <t>Citilink</t>
  </si>
  <si>
    <t>Wings Air</t>
  </si>
  <si>
    <t>Indonesia AirAsia</t>
  </si>
  <si>
    <t>Others</t>
  </si>
  <si>
    <t>public</t>
  </si>
  <si>
    <t>private</t>
  </si>
  <si>
    <t>Wikipedia</t>
  </si>
  <si>
    <t>List of airlines in Indonesia</t>
  </si>
  <si>
    <t>https://en.wikipedia.org/wiki/List_of_airlines_of_Indonesia</t>
  </si>
  <si>
    <t>Using Indonesian data.</t>
  </si>
  <si>
    <t>Using Indonesian data.  (We assume it is the same as passenger aircraft.)</t>
  </si>
  <si>
    <t>We retain U.S. values.  See the U.S. model for details and calculations.</t>
  </si>
  <si>
    <t>We assume all passenger rail is government-owned.</t>
  </si>
  <si>
    <t>We assume 1% industry ownership (as delivery vehicles).  We retain U.S. value of 0.2% government-owned motorbikes.  Consumers have the remainder.</t>
  </si>
  <si>
    <t>We assume all freight shipping is government-owned (state-owned enterprises).</t>
  </si>
  <si>
    <t>Green = keeping U.S. values</t>
  </si>
  <si>
    <t>Yellow = Indonesian data</t>
  </si>
  <si>
    <t>Passenger Aircraft, Freight Aircraft</t>
  </si>
  <si>
    <t>passenger LDVs, passenger HDVs, government-owned motorbikes, freight HDVs</t>
  </si>
  <si>
    <t>Retaining values from U.S. model.  See that model for source data and calculations.</t>
  </si>
  <si>
    <t>other vehicle types</t>
  </si>
  <si>
    <t>handled via assumptions (see "Results" tab for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</si>
</sst>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"/>
    <numFmt numFmtId="172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name val="Helv"/>
    </font>
    <font>
      <b/>
      <sz val="10"/>
      <name val="Helv"/>
    </font>
    <font>
      <sz val="8"/>
      <name val="Helv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Protection="0"/>
    <xf numFmtId="0" fontId="3" fillId="0" borderId="0">
      <alignment horizontal="left" vertical="top"/>
    </xf>
    <xf numFmtId="0" fontId="4" fillId="0" borderId="8">
      <alignment horizontal="left"/>
    </xf>
    <xf numFmtId="3" fontId="5" fillId="0" borderId="8">
      <alignment horizontal="right" vertical="center"/>
    </xf>
    <xf numFmtId="0" fontId="6" fillId="0" borderId="0" applyNumberFormat="0" applyFill="0" applyBorder="0" applyAlignment="0" applyProtection="0"/>
    <xf numFmtId="0" fontId="5" fillId="0" borderId="0">
      <alignment horizontal="left"/>
    </xf>
  </cellStyleXfs>
  <cellXfs count="6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1" fontId="0" fillId="0" borderId="0" xfId="0" applyNumberFormat="1"/>
    <xf numFmtId="0" fontId="6" fillId="0" borderId="0" xfId="5"/>
    <xf numFmtId="0" fontId="0" fillId="0" borderId="7" xfId="0" applyBorder="1"/>
    <xf numFmtId="0" fontId="0" fillId="3" borderId="7" xfId="0" applyFill="1" applyBorder="1"/>
    <xf numFmtId="167" fontId="0" fillId="4" borderId="7" xfId="0" applyNumberFormat="1" applyFill="1" applyBorder="1"/>
    <xf numFmtId="0" fontId="0" fillId="0" borderId="4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3" borderId="6" xfId="0" applyFill="1" applyBorder="1"/>
    <xf numFmtId="0" fontId="0" fillId="0" borderId="14" xfId="0" applyBorder="1" applyAlignment="1">
      <alignment wrapText="1"/>
    </xf>
    <xf numFmtId="167" fontId="0" fillId="4" borderId="9" xfId="0" applyNumberFormat="1" applyFill="1" applyBorder="1"/>
    <xf numFmtId="167" fontId="0" fillId="4" borderId="10" xfId="0" applyNumberFormat="1" applyFill="1" applyBorder="1"/>
    <xf numFmtId="167" fontId="0" fillId="4" borderId="11" xfId="0" applyNumberFormat="1" applyFill="1" applyBorder="1"/>
    <xf numFmtId="167" fontId="0" fillId="4" borderId="4" xfId="0" applyNumberFormat="1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9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/>
    <xf numFmtId="0" fontId="0" fillId="0" borderId="15" xfId="0" applyBorder="1"/>
    <xf numFmtId="0" fontId="0" fillId="3" borderId="5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3" xfId="0" applyFill="1" applyBorder="1"/>
    <xf numFmtId="0" fontId="0" fillId="0" borderId="6" xfId="0" applyFill="1" applyBorder="1"/>
    <xf numFmtId="0" fontId="0" fillId="0" borderId="14" xfId="0" applyFill="1" applyBorder="1"/>
    <xf numFmtId="167" fontId="0" fillId="4" borderId="13" xfId="0" applyNumberFormat="1" applyFill="1" applyBorder="1"/>
    <xf numFmtId="0" fontId="1" fillId="0" borderId="0" xfId="0" applyFont="1" applyAlignment="1">
      <alignment horizontal="right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/>
    <xf numFmtId="0" fontId="0" fillId="0" borderId="0" xfId="0" applyFill="1"/>
    <xf numFmtId="0" fontId="6" fillId="0" borderId="0" xfId="5" applyFill="1"/>
    <xf numFmtId="167" fontId="0" fillId="5" borderId="5" xfId="0" applyNumberFormat="1" applyFill="1" applyBorder="1"/>
    <xf numFmtId="167" fontId="0" fillId="5" borderId="15" xfId="0" applyNumberFormat="1" applyFill="1" applyBorder="1"/>
    <xf numFmtId="0" fontId="0" fillId="5" borderId="16" xfId="0" applyFill="1" applyBorder="1"/>
    <xf numFmtId="167" fontId="0" fillId="3" borderId="14" xfId="0" applyNumberFormat="1" applyFill="1" applyBorder="1"/>
    <xf numFmtId="10" fontId="0" fillId="0" borderId="0" xfId="0" applyNumberFormat="1"/>
    <xf numFmtId="0" fontId="0" fillId="4" borderId="12" xfId="0" applyFill="1" applyBorder="1"/>
    <xf numFmtId="0" fontId="0" fillId="5" borderId="4" xfId="0" applyNumberFormat="1" applyFill="1" applyBorder="1"/>
    <xf numFmtId="0" fontId="0" fillId="5" borderId="7" xfId="0" applyNumberFormat="1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/>
    <xf numFmtId="172" fontId="0" fillId="0" borderId="0" xfId="0" applyNumberFormat="1"/>
  </cellXfs>
  <cellStyles count="7">
    <cellStyle name="Data_Sheet1 (2)_1" xfId="4"/>
    <cellStyle name="Hed Side" xfId="3"/>
    <cellStyle name="Hyperlink" xfId="5" builtinId="8"/>
    <cellStyle name="Normal" xfId="0" builtinId="0"/>
    <cellStyle name="Source Text" xfId="6"/>
    <cellStyle name="Table Title" xfId="1"/>
    <cellStyle name="Title-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4.5" x14ac:dyDescent="0.35"/>
  <cols>
    <col min="1" max="1" width="10.1796875" customWidth="1"/>
    <col min="2" max="2" width="100.7265625" customWidth="1"/>
  </cols>
  <sheetData>
    <row r="1" spans="1:2" ht="15" x14ac:dyDescent="0.25">
      <c r="A1" s="1" t="s">
        <v>32</v>
      </c>
    </row>
    <row r="2" spans="1:2" ht="15" x14ac:dyDescent="0.25">
      <c r="A2" s="1"/>
    </row>
    <row r="3" spans="1:2" ht="15" x14ac:dyDescent="0.25">
      <c r="A3" s="1" t="s">
        <v>25</v>
      </c>
      <c r="B3" s="2" t="s">
        <v>53</v>
      </c>
    </row>
    <row r="4" spans="1:2" x14ac:dyDescent="0.35">
      <c r="A4" s="1"/>
      <c r="B4" s="48" t="s">
        <v>49</v>
      </c>
    </row>
    <row r="5" spans="1:2" x14ac:dyDescent="0.35">
      <c r="A5" s="1"/>
      <c r="B5" s="5">
        <v>2016</v>
      </c>
    </row>
    <row r="6" spans="1:2" x14ac:dyDescent="0.35">
      <c r="A6" s="1"/>
      <c r="B6" s="48" t="s">
        <v>50</v>
      </c>
    </row>
    <row r="7" spans="1:2" x14ac:dyDescent="0.35">
      <c r="A7" s="1"/>
      <c r="B7" s="49" t="s">
        <v>51</v>
      </c>
    </row>
    <row r="8" spans="1:2" x14ac:dyDescent="0.35">
      <c r="A8" s="1"/>
      <c r="B8" s="48" t="s">
        <v>52</v>
      </c>
    </row>
    <row r="10" spans="1:2" ht="15" x14ac:dyDescent="0.25">
      <c r="B10" s="2" t="s">
        <v>79</v>
      </c>
    </row>
    <row r="11" spans="1:2" ht="15" x14ac:dyDescent="0.25">
      <c r="B11" t="s">
        <v>68</v>
      </c>
    </row>
    <row r="12" spans="1:2" ht="15" x14ac:dyDescent="0.25">
      <c r="B12" s="5">
        <v>2017</v>
      </c>
    </row>
    <row r="13" spans="1:2" ht="15" x14ac:dyDescent="0.25">
      <c r="B13" t="s">
        <v>69</v>
      </c>
    </row>
    <row r="14" spans="1:2" ht="15" x14ac:dyDescent="0.25">
      <c r="B14" s="7" t="s">
        <v>70</v>
      </c>
    </row>
    <row r="16" spans="1:2" ht="15" x14ac:dyDescent="0.25">
      <c r="B16" s="2" t="s">
        <v>80</v>
      </c>
    </row>
    <row r="17" spans="1:2" ht="15" x14ac:dyDescent="0.25">
      <c r="B17" t="s">
        <v>81</v>
      </c>
    </row>
    <row r="18" spans="1:2" ht="15" x14ac:dyDescent="0.25">
      <c r="B18" s="5"/>
    </row>
    <row r="19" spans="1:2" ht="15" x14ac:dyDescent="0.25">
      <c r="B19" s="2" t="s">
        <v>82</v>
      </c>
    </row>
    <row r="20" spans="1:2" ht="15" x14ac:dyDescent="0.25">
      <c r="B20" t="s">
        <v>83</v>
      </c>
    </row>
    <row r="22" spans="1:2" x14ac:dyDescent="0.35">
      <c r="A22" s="1" t="s">
        <v>31</v>
      </c>
    </row>
    <row r="23" spans="1:2" x14ac:dyDescent="0.35">
      <c r="A23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17"/>
  <sheetViews>
    <sheetView workbookViewId="0"/>
  </sheetViews>
  <sheetFormatPr defaultRowHeight="14.5" x14ac:dyDescent="0.35"/>
  <cols>
    <col min="1" max="1" width="24" customWidth="1"/>
    <col min="2" max="2" width="51.453125" customWidth="1"/>
    <col min="3" max="4" width="16.453125" customWidth="1"/>
    <col min="5" max="5" width="16.81640625" customWidth="1"/>
    <col min="6" max="6" width="65.7265625" customWidth="1"/>
  </cols>
  <sheetData>
    <row r="1" spans="1:6" s="46" customFormat="1" ht="30.75" thickBot="1" x14ac:dyDescent="0.3">
      <c r="A1" s="40" t="s">
        <v>1</v>
      </c>
      <c r="B1" s="41" t="s">
        <v>12</v>
      </c>
      <c r="C1" s="42" t="s">
        <v>21</v>
      </c>
      <c r="D1" s="43" t="s">
        <v>22</v>
      </c>
      <c r="E1" s="44" t="s">
        <v>23</v>
      </c>
      <c r="F1" s="45" t="s">
        <v>30</v>
      </c>
    </row>
    <row r="2" spans="1:6" x14ac:dyDescent="0.35">
      <c r="A2" s="11" t="s">
        <v>0</v>
      </c>
      <c r="B2" s="8" t="s">
        <v>2</v>
      </c>
      <c r="C2" s="17">
        <v>2.560717709316894E-3</v>
      </c>
      <c r="D2" s="18">
        <v>9.9640174100549227E-4</v>
      </c>
      <c r="E2" s="19">
        <v>0.99644288054967767</v>
      </c>
      <c r="F2" s="12" t="s">
        <v>73</v>
      </c>
    </row>
    <row r="3" spans="1:6" x14ac:dyDescent="0.35">
      <c r="A3" s="11" t="s">
        <v>13</v>
      </c>
      <c r="B3" s="8" t="s">
        <v>5</v>
      </c>
      <c r="C3" s="20">
        <v>9.249261332244349E-2</v>
      </c>
      <c r="D3" s="10">
        <v>0.90750738667755648</v>
      </c>
      <c r="E3" s="55">
        <v>0</v>
      </c>
      <c r="F3" s="12" t="s">
        <v>73</v>
      </c>
    </row>
    <row r="4" spans="1:6" x14ac:dyDescent="0.35">
      <c r="A4" s="11" t="s">
        <v>15</v>
      </c>
      <c r="B4" s="8" t="s">
        <v>7</v>
      </c>
      <c r="C4" s="56">
        <f>SUM('Psgr Air'!B3,'Psgr Air'!B5)/SUM('Psgr Air'!B2:B8)</f>
        <v>0.32399999999999995</v>
      </c>
      <c r="D4" s="57">
        <f>SUM('Psgr Air'!B2,'Psgr Air'!B4,'Psgr Air'!B6:B8)/SUM('Psgr Air'!B2:B8)</f>
        <v>0.67600000000000016</v>
      </c>
      <c r="E4" s="58">
        <v>0</v>
      </c>
      <c r="F4" s="12" t="s">
        <v>71</v>
      </c>
    </row>
    <row r="5" spans="1:6" x14ac:dyDescent="0.35">
      <c r="A5" s="11" t="s">
        <v>17</v>
      </c>
      <c r="B5" s="8" t="s">
        <v>9</v>
      </c>
      <c r="C5" s="22">
        <v>1</v>
      </c>
      <c r="D5" s="9">
        <v>0</v>
      </c>
      <c r="E5" s="21">
        <v>0</v>
      </c>
      <c r="F5" s="12" t="s">
        <v>74</v>
      </c>
    </row>
    <row r="6" spans="1:6" x14ac:dyDescent="0.35">
      <c r="A6" s="26" t="s">
        <v>19</v>
      </c>
      <c r="B6" s="27" t="s">
        <v>43</v>
      </c>
      <c r="C6" s="50">
        <f>SUM('Psrg Ferries'!B3:B4)/SUM('Psrg Ferries'!B2:B4)</f>
        <v>0.42816901408450703</v>
      </c>
      <c r="D6" s="51">
        <f>'Psrg Ferries'!B2/SUM('Psrg Ferries'!B2:B4)</f>
        <v>0.57183098591549297</v>
      </c>
      <c r="E6" s="52">
        <v>0</v>
      </c>
      <c r="F6" s="12" t="s">
        <v>71</v>
      </c>
    </row>
    <row r="7" spans="1:6" ht="44" thickBot="1" x14ac:dyDescent="0.4">
      <c r="A7" s="13" t="s">
        <v>26</v>
      </c>
      <c r="B7" s="14" t="s">
        <v>27</v>
      </c>
      <c r="C7" s="38">
        <v>2E-3</v>
      </c>
      <c r="D7" s="15">
        <v>0.01</v>
      </c>
      <c r="E7" s="53">
        <v>0.98799999999999999</v>
      </c>
      <c r="F7" s="16" t="s">
        <v>75</v>
      </c>
    </row>
    <row r="8" spans="1:6" x14ac:dyDescent="0.35">
      <c r="A8" s="32" t="s">
        <v>3</v>
      </c>
      <c r="B8" s="33" t="s">
        <v>4</v>
      </c>
      <c r="C8" s="23">
        <v>0</v>
      </c>
      <c r="D8" s="24">
        <v>1</v>
      </c>
      <c r="E8" s="25">
        <v>0</v>
      </c>
      <c r="F8" s="34" t="s">
        <v>44</v>
      </c>
    </row>
    <row r="9" spans="1:6" x14ac:dyDescent="0.35">
      <c r="A9" s="11" t="s">
        <v>14</v>
      </c>
      <c r="B9" s="8" t="s">
        <v>6</v>
      </c>
      <c r="C9" s="20">
        <v>5.2999999999999999E-2</v>
      </c>
      <c r="D9" s="10">
        <v>0.94699999999999995</v>
      </c>
      <c r="E9" s="55">
        <v>0</v>
      </c>
      <c r="F9" s="12" t="s">
        <v>73</v>
      </c>
    </row>
    <row r="10" spans="1:6" x14ac:dyDescent="0.35">
      <c r="A10" s="11" t="s">
        <v>16</v>
      </c>
      <c r="B10" s="8" t="s">
        <v>8</v>
      </c>
      <c r="C10" s="56">
        <f>SUM('Psgr Air'!B3,'Psgr Air'!B5)/SUM('Psgr Air'!B2:B8)</f>
        <v>0.32399999999999995</v>
      </c>
      <c r="D10" s="59">
        <f>SUM('Psgr Air'!B2,'Psgr Air'!B4,'Psgr Air'!B6:B8)/SUM('Psgr Air'!B2:B8)</f>
        <v>0.67600000000000016</v>
      </c>
      <c r="E10" s="58">
        <v>0</v>
      </c>
      <c r="F10" s="12" t="s">
        <v>72</v>
      </c>
    </row>
    <row r="11" spans="1:6" x14ac:dyDescent="0.35">
      <c r="A11" s="11" t="s">
        <v>18</v>
      </c>
      <c r="B11" s="8" t="s">
        <v>10</v>
      </c>
      <c r="C11" s="22">
        <v>1</v>
      </c>
      <c r="D11" s="9">
        <v>0</v>
      </c>
      <c r="E11" s="21">
        <v>0</v>
      </c>
      <c r="F11" s="12" t="s">
        <v>55</v>
      </c>
    </row>
    <row r="12" spans="1:6" ht="29" x14ac:dyDescent="0.35">
      <c r="A12" s="26" t="s">
        <v>20</v>
      </c>
      <c r="B12" s="27" t="s">
        <v>11</v>
      </c>
      <c r="C12" s="28">
        <v>1</v>
      </c>
      <c r="D12" s="29">
        <v>0</v>
      </c>
      <c r="E12" s="30">
        <v>0</v>
      </c>
      <c r="F12" s="31" t="s">
        <v>76</v>
      </c>
    </row>
    <row r="13" spans="1:6" ht="15.75" thickBot="1" x14ac:dyDescent="0.3">
      <c r="A13" s="35" t="s">
        <v>28</v>
      </c>
      <c r="B13" s="36" t="s">
        <v>29</v>
      </c>
      <c r="C13" s="35"/>
      <c r="D13" s="36"/>
      <c r="E13" s="37"/>
      <c r="F13" s="16"/>
    </row>
    <row r="15" spans="1:6" ht="15" x14ac:dyDescent="0.25">
      <c r="A15" s="3" t="s">
        <v>24</v>
      </c>
    </row>
    <row r="16" spans="1:6" ht="15" x14ac:dyDescent="0.25">
      <c r="A16" s="4" t="s">
        <v>77</v>
      </c>
    </row>
    <row r="17" spans="1:1" x14ac:dyDescent="0.35">
      <c r="A17" s="6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5" x14ac:dyDescent="0.35"/>
  <cols>
    <col min="1" max="1" width="20.08984375" customWidth="1"/>
    <col min="2" max="2" width="18.453125" customWidth="1"/>
    <col min="3" max="3" width="20.81640625" customWidth="1"/>
  </cols>
  <sheetData>
    <row r="1" spans="1:3" x14ac:dyDescent="0.35">
      <c r="A1" s="2" t="s">
        <v>56</v>
      </c>
      <c r="B1" s="2" t="s">
        <v>57</v>
      </c>
      <c r="C1" s="2" t="s">
        <v>58</v>
      </c>
    </row>
    <row r="2" spans="1:3" x14ac:dyDescent="0.35">
      <c r="A2" t="s">
        <v>59</v>
      </c>
      <c r="B2" s="54">
        <v>0.41599999999999998</v>
      </c>
      <c r="C2" t="s">
        <v>67</v>
      </c>
    </row>
    <row r="3" spans="1:3" x14ac:dyDescent="0.35">
      <c r="A3" t="s">
        <v>60</v>
      </c>
      <c r="B3" s="54">
        <v>0.23499999999999999</v>
      </c>
      <c r="C3" t="s">
        <v>66</v>
      </c>
    </row>
    <row r="4" spans="1:3" x14ac:dyDescent="0.35">
      <c r="A4" t="s">
        <v>61</v>
      </c>
      <c r="B4" s="54">
        <v>0.104</v>
      </c>
      <c r="C4" t="s">
        <v>67</v>
      </c>
    </row>
    <row r="5" spans="1:3" x14ac:dyDescent="0.35">
      <c r="A5" t="s">
        <v>62</v>
      </c>
      <c r="B5" s="54">
        <v>8.8999999999999996E-2</v>
      </c>
      <c r="C5" t="s">
        <v>66</v>
      </c>
    </row>
    <row r="6" spans="1:3" x14ac:dyDescent="0.35">
      <c r="A6" t="s">
        <v>63</v>
      </c>
      <c r="B6" s="54">
        <v>4.7E-2</v>
      </c>
      <c r="C6" t="s">
        <v>67</v>
      </c>
    </row>
    <row r="7" spans="1:3" x14ac:dyDescent="0.35">
      <c r="A7" t="s">
        <v>64</v>
      </c>
      <c r="B7" s="54">
        <v>4.3999999999999997E-2</v>
      </c>
      <c r="C7" t="s">
        <v>67</v>
      </c>
    </row>
    <row r="8" spans="1:3" x14ac:dyDescent="0.35">
      <c r="A8" t="s">
        <v>65</v>
      </c>
      <c r="B8" s="54">
        <v>6.5000000000000002E-2</v>
      </c>
      <c r="C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1" width="20" customWidth="1"/>
  </cols>
  <sheetData>
    <row r="1" spans="1:2" x14ac:dyDescent="0.35">
      <c r="B1" t="s">
        <v>48</v>
      </c>
    </row>
    <row r="2" spans="1:2" x14ac:dyDescent="0.35">
      <c r="A2" t="s">
        <v>45</v>
      </c>
      <c r="B2">
        <v>203</v>
      </c>
    </row>
    <row r="3" spans="1:2" x14ac:dyDescent="0.35">
      <c r="A3" t="s">
        <v>46</v>
      </c>
      <c r="B3">
        <v>132</v>
      </c>
    </row>
    <row r="4" spans="1:2" x14ac:dyDescent="0.35">
      <c r="A4" t="s">
        <v>47</v>
      </c>
      <c r="B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4.5" x14ac:dyDescent="0.35"/>
  <cols>
    <col min="1" max="1" width="15.26953125" customWidth="1"/>
    <col min="2" max="4" width="15.7265625" customWidth="1"/>
  </cols>
  <sheetData>
    <row r="1" spans="1:4" x14ac:dyDescent="0.25">
      <c r="A1" s="1" t="s">
        <v>33</v>
      </c>
      <c r="B1" s="39" t="s">
        <v>40</v>
      </c>
      <c r="C1" s="39" t="s">
        <v>41</v>
      </c>
      <c r="D1" s="39" t="s">
        <v>42</v>
      </c>
    </row>
    <row r="2" spans="1:4" x14ac:dyDescent="0.25">
      <c r="A2" t="s">
        <v>34</v>
      </c>
      <c r="B2" s="47">
        <f>Results!C2</f>
        <v>2.560717709316894E-3</v>
      </c>
      <c r="C2" s="47">
        <f>Results!D2</f>
        <v>9.9640174100549227E-4</v>
      </c>
      <c r="D2" s="47">
        <f>Results!E2</f>
        <v>0.99644288054967767</v>
      </c>
    </row>
    <row r="3" spans="1:4" x14ac:dyDescent="0.25">
      <c r="A3" t="s">
        <v>35</v>
      </c>
      <c r="B3" s="47">
        <f>Results!C3</f>
        <v>9.249261332244349E-2</v>
      </c>
      <c r="C3" s="47">
        <f>Results!D3</f>
        <v>0.90750738667755648</v>
      </c>
      <c r="D3">
        <f>Results!E3</f>
        <v>0</v>
      </c>
    </row>
    <row r="4" spans="1:4" x14ac:dyDescent="0.25">
      <c r="A4" t="s">
        <v>36</v>
      </c>
      <c r="B4">
        <f>Results!C4</f>
        <v>0.32399999999999995</v>
      </c>
      <c r="C4">
        <f>Results!D4</f>
        <v>0.67600000000000016</v>
      </c>
      <c r="D4">
        <f>Results!E4</f>
        <v>0</v>
      </c>
    </row>
    <row r="5" spans="1:4" x14ac:dyDescent="0.25">
      <c r="A5" t="s">
        <v>37</v>
      </c>
      <c r="B5">
        <f>Results!C5</f>
        <v>1</v>
      </c>
      <c r="C5">
        <f>Results!D5</f>
        <v>0</v>
      </c>
      <c r="D5">
        <f>Results!E5</f>
        <v>0</v>
      </c>
    </row>
    <row r="6" spans="1:4" x14ac:dyDescent="0.25">
      <c r="A6" t="s">
        <v>38</v>
      </c>
      <c r="B6" s="61">
        <f>Results!C6</f>
        <v>0.42816901408450703</v>
      </c>
      <c r="C6" s="61">
        <f>Results!D6</f>
        <v>0.57183098591549297</v>
      </c>
      <c r="D6">
        <f>Results!E6</f>
        <v>0</v>
      </c>
    </row>
    <row r="7" spans="1:4" x14ac:dyDescent="0.25">
      <c r="A7" t="s">
        <v>39</v>
      </c>
      <c r="B7" s="47">
        <f>Results!C7</f>
        <v>2E-3</v>
      </c>
      <c r="C7">
        <f>Results!D7</f>
        <v>0.01</v>
      </c>
      <c r="D7" s="47">
        <f>Results!E7</f>
        <v>0.98799999999999999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4.5" x14ac:dyDescent="0.35"/>
  <cols>
    <col min="1" max="1" width="15.26953125" customWidth="1"/>
    <col min="2" max="4" width="15.7265625" customWidth="1"/>
  </cols>
  <sheetData>
    <row r="1" spans="1:4" x14ac:dyDescent="0.25">
      <c r="A1" s="1" t="s">
        <v>33</v>
      </c>
      <c r="B1" s="39" t="s">
        <v>40</v>
      </c>
      <c r="C1" s="39" t="s">
        <v>41</v>
      </c>
      <c r="D1" s="39" t="s">
        <v>42</v>
      </c>
    </row>
    <row r="2" spans="1:4" x14ac:dyDescent="0.25">
      <c r="A2" t="s">
        <v>34</v>
      </c>
      <c r="B2" s="6">
        <f>Results!C8</f>
        <v>0</v>
      </c>
      <c r="C2" s="6">
        <f>Results!D8</f>
        <v>1</v>
      </c>
      <c r="D2" s="6">
        <f>Results!E8</f>
        <v>0</v>
      </c>
    </row>
    <row r="3" spans="1:4" x14ac:dyDescent="0.25">
      <c r="A3" t="s">
        <v>35</v>
      </c>
      <c r="B3" s="47">
        <f>Results!C9</f>
        <v>5.2999999999999999E-2</v>
      </c>
      <c r="C3" s="47">
        <f>Results!D9</f>
        <v>0.94699999999999995</v>
      </c>
      <c r="D3" s="6">
        <f>Results!E9</f>
        <v>0</v>
      </c>
    </row>
    <row r="4" spans="1:4" x14ac:dyDescent="0.25">
      <c r="A4" t="s">
        <v>36</v>
      </c>
      <c r="B4" s="6">
        <f>Results!C10</f>
        <v>0.32399999999999995</v>
      </c>
      <c r="C4" s="6">
        <f>Results!D10</f>
        <v>0.67600000000000016</v>
      </c>
      <c r="D4" s="6">
        <f>Results!E10</f>
        <v>0</v>
      </c>
    </row>
    <row r="5" spans="1:4" x14ac:dyDescent="0.25">
      <c r="A5" t="s">
        <v>37</v>
      </c>
      <c r="B5" s="6">
        <f>Results!C11</f>
        <v>1</v>
      </c>
      <c r="C5" s="6">
        <f>Results!D11</f>
        <v>0</v>
      </c>
      <c r="D5" s="6">
        <f>Results!E11</f>
        <v>0</v>
      </c>
    </row>
    <row r="6" spans="1:4" x14ac:dyDescent="0.25">
      <c r="A6" t="s">
        <v>38</v>
      </c>
      <c r="B6" s="6">
        <f>Results!C12</f>
        <v>1</v>
      </c>
      <c r="C6" s="6">
        <f>Results!D12</f>
        <v>0</v>
      </c>
      <c r="D6" s="6">
        <f>Results!E12</f>
        <v>0</v>
      </c>
    </row>
    <row r="7" spans="1:4" x14ac:dyDescent="0.25">
      <c r="A7" t="s">
        <v>39</v>
      </c>
      <c r="B7" s="6">
        <f>Results!C13</f>
        <v>0</v>
      </c>
      <c r="C7" s="6">
        <f>Results!D13</f>
        <v>0</v>
      </c>
      <c r="D7" s="6">
        <f>Results!E13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Results</vt:lpstr>
      <vt:lpstr>Psgr Air</vt:lpstr>
      <vt:lpstr>Psrg Ferries</vt:lpstr>
      <vt:lpstr>FoVObE-passengers</vt:lpstr>
      <vt:lpstr>FoVObE-freight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2014-04-12T22:49:27Z</dcterms:created>
  <dcterms:modified xsi:type="dcterms:W3CDTF">2017-01-23T10:40:43Z</dcterms:modified>
</cp:coreProperties>
</file>